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8EC3A30-BE08-4D46-85D9-793816467B09}" xr6:coauthVersionLast="47" xr6:coauthVersionMax="47" xr10:uidLastSave="{00000000-0000-0000-0000-000000000000}"/>
  <bookViews>
    <workbookView xWindow="-120" yWindow="-120" windowWidth="29040" windowHeight="15720" tabRatio="834" activeTab="2" xr2:uid="{00000000-000D-0000-FFFF-FFFF00000000}"/>
  </bookViews>
  <sheets>
    <sheet name="25 연구생바둑대회 출전자격-내신성적" sheetId="41" r:id="rId1"/>
    <sheet name="본선 1회전(추첨)" sheetId="29" r:id="rId2"/>
    <sheet name="본선 2회전(배정+추첨)" sheetId="32" r:id="rId3"/>
    <sheet name="본선 3회전" sheetId="33" r:id="rId4"/>
    <sheet name="본선 4회전" sheetId="34" r:id="rId5"/>
    <sheet name="본선 5회전(최종)" sheetId="35" r:id="rId6"/>
  </sheets>
  <externalReferences>
    <externalReference r:id="rId7"/>
    <externalReference r:id="rId8"/>
  </externalReferences>
  <definedNames>
    <definedName name="_xlnm._FilterDatabase" localSheetId="0" hidden="1">'25 연구생바둑대회 출전자격-내신성적'!$A$15:$AC$15</definedName>
    <definedName name="_xlnm.Print_Area" localSheetId="0">'25 연구생바둑대회 출전자격-내신성적'!$A$1:$W$45</definedName>
    <definedName name="_xlnm.Print_Area" localSheetId="1">'본선 1회전(추첨)'!$A$1:$Q$16</definedName>
    <definedName name="_xlnm.Print_Area" localSheetId="2">'본선 2회전(배정+추첨)'!$A$1:$Q$17</definedName>
    <definedName name="_xlnm.Print_Area" localSheetId="3">'본선 3회전'!$A$1:$Q$16</definedName>
    <definedName name="_xlnm.Print_Area" localSheetId="4">'본선 4회전'!$A$1:$Q$9</definedName>
    <definedName name="_xlnm.Print_Area" localSheetId="5">'본선 5회전(최종)'!$A$1:$J$9</definedName>
    <definedName name="결과">#REF!</definedName>
    <definedName name="대국자">#REF!</definedName>
    <definedName name="출전명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9" l="1"/>
  <c r="S6" i="29"/>
  <c r="M6" i="34"/>
  <c r="M7" i="34"/>
  <c r="M8" i="34"/>
  <c r="M9" i="34"/>
  <c r="D9" i="34"/>
  <c r="D8" i="34"/>
  <c r="D7" i="34"/>
  <c r="D6" i="34"/>
  <c r="D16" i="33"/>
  <c r="D13" i="33"/>
  <c r="D14" i="33"/>
  <c r="D15" i="33"/>
  <c r="M6" i="33"/>
  <c r="M7" i="33"/>
  <c r="M8" i="33"/>
  <c r="M9" i="33"/>
  <c r="D9" i="33"/>
  <c r="D8" i="33"/>
  <c r="D7" i="33"/>
  <c r="D6" i="33"/>
  <c r="M6" i="32"/>
  <c r="M7" i="32"/>
  <c r="M8" i="32"/>
  <c r="M9" i="32"/>
  <c r="M13" i="32"/>
  <c r="M14" i="32"/>
  <c r="M15" i="32"/>
  <c r="M16" i="32"/>
  <c r="D16" i="32"/>
  <c r="D15" i="32"/>
  <c r="D14" i="32"/>
  <c r="D13" i="32"/>
  <c r="D9" i="32"/>
  <c r="D6" i="32"/>
  <c r="D7" i="32"/>
  <c r="D8" i="32"/>
  <c r="M6" i="29"/>
  <c r="M7" i="29"/>
  <c r="M8" i="29"/>
  <c r="M9" i="29"/>
  <c r="M13" i="29"/>
  <c r="M14" i="29"/>
  <c r="M15" i="29"/>
  <c r="M16" i="29"/>
  <c r="D16" i="29"/>
  <c r="D15" i="29"/>
  <c r="D14" i="29"/>
  <c r="D13" i="29"/>
  <c r="D9" i="29"/>
  <c r="D7" i="29"/>
  <c r="D6" i="29"/>
  <c r="U13" i="41"/>
  <c r="V13" i="41"/>
  <c r="W13" i="41"/>
  <c r="X13" i="41"/>
  <c r="Y13" i="41"/>
  <c r="Z13" i="41"/>
  <c r="AA13" i="41"/>
  <c r="AB13" i="41"/>
  <c r="AC13" i="41"/>
  <c r="T13" i="41"/>
  <c r="A1" i="34" l="1"/>
  <c r="Q6" i="34"/>
  <c r="Q7" i="34"/>
  <c r="Q8" i="34"/>
  <c r="Q9" i="34"/>
  <c r="H9" i="34"/>
  <c r="H8" i="34"/>
  <c r="H7" i="34"/>
  <c r="H6" i="34"/>
  <c r="H16" i="33"/>
  <c r="H15" i="33"/>
  <c r="H14" i="33"/>
  <c r="H13" i="33"/>
  <c r="Q9" i="33"/>
  <c r="Q8" i="33"/>
  <c r="Q7" i="33"/>
  <c r="Q6" i="33"/>
  <c r="H9" i="33"/>
  <c r="H8" i="33"/>
  <c r="H7" i="33"/>
  <c r="H6" i="33"/>
  <c r="Q16" i="32"/>
  <c r="Q15" i="32"/>
  <c r="Q14" i="32"/>
  <c r="Q13" i="32"/>
  <c r="H16" i="32"/>
  <c r="H15" i="32"/>
  <c r="H14" i="32"/>
  <c r="H13" i="32"/>
  <c r="Q9" i="32"/>
  <c r="Q8" i="32"/>
  <c r="Q7" i="32"/>
  <c r="Q6" i="32"/>
  <c r="H9" i="32"/>
  <c r="H8" i="32"/>
  <c r="H7" i="32"/>
  <c r="H6" i="32"/>
  <c r="Q16" i="29"/>
  <c r="Q15" i="29"/>
  <c r="Q14" i="29"/>
  <c r="Q13" i="29"/>
  <c r="H16" i="29"/>
  <c r="H15" i="29"/>
  <c r="H14" i="29"/>
  <c r="H13" i="29"/>
  <c r="Q9" i="29"/>
  <c r="Q8" i="29"/>
  <c r="Q7" i="29"/>
  <c r="Q6" i="29"/>
  <c r="K41" i="41"/>
  <c r="K39" i="41"/>
  <c r="J39" i="41"/>
  <c r="J35" i="41"/>
  <c r="K43" i="41"/>
  <c r="J36" i="41"/>
  <c r="J33" i="41"/>
  <c r="K37" i="41"/>
  <c r="J37" i="41"/>
  <c r="J45" i="41"/>
  <c r="J40" i="41"/>
  <c r="K32" i="41"/>
  <c r="J44" i="41"/>
  <c r="K42" i="41"/>
  <c r="K29" i="41"/>
  <c r="J28" i="41"/>
  <c r="J27" i="41"/>
  <c r="K26" i="41"/>
  <c r="J25" i="41"/>
  <c r="J24" i="41"/>
  <c r="K22" i="41"/>
  <c r="J22" i="41"/>
  <c r="J21" i="41"/>
  <c r="J20" i="41"/>
  <c r="K18" i="41"/>
  <c r="J23" i="41" l="1"/>
  <c r="J42" i="41"/>
  <c r="J41" i="41"/>
  <c r="J43" i="41"/>
  <c r="J30" i="41"/>
  <c r="J31" i="41"/>
  <c r="J17" i="41"/>
  <c r="J26" i="41"/>
  <c r="J29" i="41"/>
  <c r="J34" i="41"/>
  <c r="K21" i="41"/>
  <c r="K45" i="41"/>
  <c r="E7" i="35"/>
  <c r="H7" i="35" s="1"/>
  <c r="K25" i="41"/>
  <c r="K36" i="41"/>
  <c r="E6" i="35"/>
  <c r="H6" i="35" s="1"/>
  <c r="C14" i="41"/>
  <c r="K17" i="41"/>
  <c r="F14" i="41"/>
  <c r="K31" i="41"/>
  <c r="E8" i="35"/>
  <c r="H8" i="35" s="1"/>
  <c r="J18" i="41"/>
  <c r="J19" i="41"/>
  <c r="J32" i="41"/>
  <c r="J38" i="41"/>
  <c r="E9" i="35"/>
  <c r="H9" i="35" s="1"/>
  <c r="J16" i="41"/>
  <c r="K24" i="41"/>
  <c r="K44" i="41"/>
  <c r="K35" i="41"/>
  <c r="K16" i="41"/>
  <c r="K40" i="41"/>
  <c r="K23" i="41"/>
  <c r="K27" i="41"/>
  <c r="K38" i="41"/>
  <c r="K30" i="41"/>
  <c r="K20" i="41"/>
  <c r="K28" i="41"/>
  <c r="K33" i="41"/>
  <c r="K19" i="41"/>
  <c r="K34" i="41"/>
  <c r="B14" i="41" l="1"/>
  <c r="E14" i="41"/>
  <c r="B1" i="35" l="1"/>
  <c r="A1" i="33"/>
  <c r="A1" i="32"/>
  <c r="R1" i="32"/>
  <c r="H7" i="29" l="1"/>
  <c r="H8" i="29"/>
  <c r="H9" i="29"/>
  <c r="H6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Q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121112 </t>
        </r>
        <r>
          <rPr>
            <b/>
            <sz val="9"/>
            <color indexed="81"/>
            <rFont val="돋움"/>
            <family val="3"/>
            <charset val="129"/>
          </rPr>
          <t>한종진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3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21/12/13 </t>
        </r>
        <r>
          <rPr>
            <b/>
            <sz val="9"/>
            <color indexed="81"/>
            <rFont val="돋움"/>
            <family val="3"/>
            <charset val="129"/>
          </rPr>
          <t>장수영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변경요청</t>
        </r>
      </text>
    </comment>
    <comment ref="N4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21/12/13 </t>
        </r>
        <r>
          <rPr>
            <b/>
            <sz val="9"/>
            <color indexed="81"/>
            <rFont val="돋움"/>
            <family val="3"/>
            <charset val="129"/>
          </rPr>
          <t>장수영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변경요청</t>
        </r>
      </text>
    </comment>
    <comment ref="N4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21/12/28 :  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 xml:space="preserve">양천대일
</t>
        </r>
        <r>
          <rPr>
            <b/>
            <sz val="9"/>
            <color indexed="81"/>
            <rFont val="Tahoma"/>
            <family val="2"/>
          </rPr>
          <t xml:space="preserve">22/02/15 : 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 xml:space="preserve">서중휘
</t>
        </r>
      </text>
    </comment>
    <comment ref="F4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21/12/28 :  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 xml:space="preserve">양천대일
</t>
        </r>
        <r>
          <rPr>
            <b/>
            <sz val="9"/>
            <color indexed="81"/>
            <rFont val="Tahoma"/>
            <family val="2"/>
          </rPr>
          <t xml:space="preserve">22/02/15 : </t>
        </r>
        <r>
          <rPr>
            <b/>
            <sz val="9"/>
            <color indexed="81"/>
            <rFont val="돋움"/>
            <family val="3"/>
            <charset val="129"/>
          </rPr>
          <t>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 xml:space="preserve">서중휘
</t>
        </r>
      </text>
    </comment>
  </commentList>
</comments>
</file>

<file path=xl/sharedStrings.xml><?xml version="1.0" encoding="utf-8"?>
<sst xmlns="http://schemas.openxmlformats.org/spreadsheetml/2006/main" count="627" uniqueCount="244">
  <si>
    <t>성명</t>
  </si>
  <si>
    <t>이름</t>
  </si>
  <si>
    <t>성별</t>
  </si>
  <si>
    <t>비고</t>
  </si>
  <si>
    <t>장수영</t>
  </si>
  <si>
    <t>김승구</t>
  </si>
  <si>
    <t>한종진</t>
  </si>
  <si>
    <t>신동현</t>
  </si>
  <si>
    <t>양종찬</t>
  </si>
  <si>
    <t>양천대일</t>
  </si>
  <si>
    <t>진석</t>
  </si>
  <si>
    <t>김윤태</t>
  </si>
  <si>
    <t>순위</t>
    <phoneticPr fontId="1" type="noConversion"/>
  </si>
  <si>
    <t>소속</t>
    <phoneticPr fontId="1" type="noConversion"/>
  </si>
  <si>
    <t>1. 성적기준 : 2021. 04. 04</t>
    <phoneticPr fontId="1" type="noConversion"/>
  </si>
  <si>
    <t>류동완</t>
  </si>
  <si>
    <t>김기언</t>
  </si>
  <si>
    <t>조상연</t>
  </si>
  <si>
    <t>서윤서</t>
  </si>
  <si>
    <t>조성재</t>
  </si>
  <si>
    <t>바둑의품격</t>
  </si>
  <si>
    <t>조성빈</t>
  </si>
  <si>
    <t>기민찬</t>
  </si>
  <si>
    <t>유신성</t>
  </si>
  <si>
    <t>강경현</t>
  </si>
  <si>
    <t>윤서원</t>
  </si>
  <si>
    <t>신유민</t>
  </si>
  <si>
    <t>정준우</t>
  </si>
  <si>
    <t>김상원</t>
  </si>
  <si>
    <t>홍승우</t>
  </si>
  <si>
    <t>박정현</t>
  </si>
  <si>
    <t>김상영</t>
  </si>
  <si>
    <t>김현석</t>
  </si>
  <si>
    <t>오형석</t>
  </si>
  <si>
    <t>정원찬</t>
  </si>
  <si>
    <t>산본</t>
  </si>
  <si>
    <t>이현민</t>
  </si>
  <si>
    <t>최승철</t>
  </si>
  <si>
    <t>조은호</t>
  </si>
  <si>
    <t>충암</t>
  </si>
  <si>
    <t>변정민</t>
  </si>
  <si>
    <t>남</t>
    <phoneticPr fontId="23" type="noConversion"/>
  </si>
  <si>
    <t>장수영</t>
    <phoneticPr fontId="21" type="noConversion"/>
  </si>
  <si>
    <t>김태헌</t>
    <phoneticPr fontId="21" type="noConversion"/>
  </si>
  <si>
    <t>남</t>
    <phoneticPr fontId="19" type="noConversion"/>
  </si>
  <si>
    <t>류동완</t>
    <phoneticPr fontId="21" type="noConversion"/>
  </si>
  <si>
    <t>남</t>
    <phoneticPr fontId="23" type="noConversion"/>
  </si>
  <si>
    <t>강현재</t>
    <phoneticPr fontId="21" type="noConversion"/>
  </si>
  <si>
    <t>진석</t>
    <phoneticPr fontId="21" type="noConversion"/>
  </si>
  <si>
    <t>류승민</t>
    <phoneticPr fontId="21" type="noConversion"/>
  </si>
  <si>
    <t>박동혁</t>
    <phoneticPr fontId="21" type="noConversion"/>
  </si>
  <si>
    <t>소속</t>
    <phoneticPr fontId="1" type="noConversion"/>
  </si>
  <si>
    <t>생년월일</t>
    <phoneticPr fontId="1" type="noConversion"/>
  </si>
  <si>
    <t>1국</t>
  </si>
  <si>
    <t>2국</t>
  </si>
  <si>
    <t>3국</t>
  </si>
  <si>
    <t>1 조</t>
  </si>
  <si>
    <t>추첨</t>
  </si>
  <si>
    <t>좌석</t>
    <phoneticPr fontId="1" type="noConversion"/>
  </si>
  <si>
    <t>결과</t>
  </si>
  <si>
    <t>2 조</t>
  </si>
  <si>
    <t>3 조</t>
    <phoneticPr fontId="1" type="noConversion"/>
  </si>
  <si>
    <t>4 조</t>
    <phoneticPr fontId="1" type="noConversion"/>
  </si>
  <si>
    <t>추첨
순서</t>
    <phoneticPr fontId="1" type="noConversion"/>
  </si>
  <si>
    <t>내신
순위</t>
    <phoneticPr fontId="1" type="noConversion"/>
  </si>
  <si>
    <t>누3</t>
    <phoneticPr fontId="1" type="noConversion"/>
  </si>
  <si>
    <t>누4</t>
    <phoneticPr fontId="1" type="noConversion"/>
  </si>
  <si>
    <t>누5</t>
    <phoneticPr fontId="1" type="noConversion"/>
  </si>
  <si>
    <t>누6</t>
    <phoneticPr fontId="1" type="noConversion"/>
  </si>
  <si>
    <t>누1</t>
    <phoneticPr fontId="1" type="noConversion"/>
  </si>
  <si>
    <t>누2</t>
    <phoneticPr fontId="1" type="noConversion"/>
  </si>
  <si>
    <t>&lt;본선 5회전 출전&gt;</t>
    <phoneticPr fontId="1" type="noConversion"/>
  </si>
  <si>
    <t>제153회 입단대회 (일반연구생) 출전대상</t>
  </si>
  <si>
    <t>누적점수</t>
  </si>
  <si>
    <t>소속</t>
  </si>
  <si>
    <t>남</t>
  </si>
  <si>
    <t>이주영</t>
  </si>
  <si>
    <t>이신우</t>
  </si>
  <si>
    <t>정재민</t>
  </si>
  <si>
    <t>소속</t>
    <phoneticPr fontId="1" type="noConversion"/>
  </si>
  <si>
    <t>좌석</t>
    <phoneticPr fontId="1" type="noConversion"/>
  </si>
  <si>
    <t>좌석</t>
    <phoneticPr fontId="1" type="noConversion"/>
  </si>
  <si>
    <t>누7</t>
    <phoneticPr fontId="1" type="noConversion"/>
  </si>
  <si>
    <t>누14</t>
    <phoneticPr fontId="1" type="noConversion"/>
  </si>
  <si>
    <t>누9</t>
    <phoneticPr fontId="1" type="noConversion"/>
  </si>
  <si>
    <t>누12</t>
    <phoneticPr fontId="1" type="noConversion"/>
  </si>
  <si>
    <t>누8</t>
    <phoneticPr fontId="1" type="noConversion"/>
  </si>
  <si>
    <t>누13</t>
    <phoneticPr fontId="1" type="noConversion"/>
  </si>
  <si>
    <t>누10</t>
    <phoneticPr fontId="1" type="noConversion"/>
  </si>
  <si>
    <t>누11</t>
    <phoneticPr fontId="1" type="noConversion"/>
  </si>
  <si>
    <t>(본선 1회전)</t>
    <phoneticPr fontId="1" type="noConversion"/>
  </si>
  <si>
    <t>(본선 2회전)</t>
    <phoneticPr fontId="1" type="noConversion"/>
  </si>
  <si>
    <t>(본선 3회전)</t>
    <phoneticPr fontId="1" type="noConversion"/>
  </si>
  <si>
    <t>(본선 4회전)</t>
    <phoneticPr fontId="1" type="noConversion"/>
  </si>
  <si>
    <t>(본선 5회전, 최종 4강 토너먼트)</t>
    <phoneticPr fontId="1" type="noConversion"/>
  </si>
  <si>
    <t>이린근</t>
  </si>
  <si>
    <t>최민서</t>
  </si>
  <si>
    <t>여</t>
  </si>
  <si>
    <t>소속</t>
    <phoneticPr fontId="1" type="noConversion"/>
  </si>
  <si>
    <t>해 당 없 음</t>
    <phoneticPr fontId="1" type="noConversion"/>
  </si>
  <si>
    <t>윤서율</t>
  </si>
  <si>
    <r>
      <t xml:space="preserve">1. 조 구성 (4인, 1개조) :  </t>
    </r>
    <r>
      <rPr>
        <b/>
        <sz val="12"/>
        <color rgb="FF0000CC"/>
        <rFont val="맑은 고딕"/>
        <family val="3"/>
        <charset val="129"/>
        <scheme val="minor"/>
      </rPr>
      <t>선발 4명 추첨 진행 (가나다순 현장추첨)</t>
    </r>
    <r>
      <rPr>
        <b/>
        <sz val="12"/>
        <color theme="1"/>
        <rFont val="맑은 고딕"/>
        <family val="3"/>
        <charset val="129"/>
        <scheme val="minor"/>
      </rPr>
      <t xml:space="preserve">
2. 본선 </t>
    </r>
    <r>
      <rPr>
        <b/>
        <sz val="12"/>
        <color rgb="FF0000CC"/>
        <rFont val="맑은 고딕"/>
        <family val="3"/>
        <charset val="129"/>
        <scheme val="minor"/>
      </rPr>
      <t>5회전</t>
    </r>
    <r>
      <rPr>
        <b/>
        <sz val="12"/>
        <color theme="1"/>
        <rFont val="맑은 고딕"/>
        <family val="3"/>
        <charset val="129"/>
        <scheme val="minor"/>
      </rPr>
      <t xml:space="preserve"> : 4명 중 </t>
    </r>
    <r>
      <rPr>
        <b/>
        <sz val="12"/>
        <color rgb="FFFF0000"/>
        <rFont val="맑은 고딕"/>
        <family val="3"/>
        <charset val="129"/>
        <scheme val="minor"/>
      </rPr>
      <t xml:space="preserve">1명 입단 
</t>
    </r>
    <r>
      <rPr>
        <b/>
        <sz val="12"/>
        <color theme="1"/>
        <rFont val="맑은 고딕"/>
        <family val="3"/>
        <charset val="129"/>
        <scheme val="minor"/>
      </rPr>
      <t xml:space="preserve">3. 제한시간 : 각 40분, 40초 3회 // </t>
    </r>
    <r>
      <rPr>
        <b/>
        <sz val="12"/>
        <color rgb="FFFF0000"/>
        <rFont val="맑은 고딕"/>
        <family val="3"/>
        <charset val="129"/>
        <scheme val="minor"/>
      </rPr>
      <t>15분 59초까지 대국자리에 앉지 못하면 시간패</t>
    </r>
    <phoneticPr fontId="1" type="noConversion"/>
  </si>
  <si>
    <t>15세기준</t>
    <phoneticPr fontId="21" type="noConversion"/>
  </si>
  <si>
    <t>12세 기준</t>
    <phoneticPr fontId="21" type="noConversion"/>
  </si>
  <si>
    <t>(연구생 부문별 입단대회 출전자격)</t>
    <phoneticPr fontId="21" type="noConversion"/>
  </si>
  <si>
    <r>
      <t xml:space="preserve">1. 여자연구생 입단대회 : </t>
    </r>
    <r>
      <rPr>
        <b/>
        <sz val="12"/>
        <color rgb="FF0000CC"/>
        <rFont val="맑은 고딕"/>
        <family val="3"/>
        <charset val="129"/>
        <scheme val="minor"/>
      </rPr>
      <t>여자연구생 상위 10명</t>
    </r>
    <phoneticPr fontId="21" type="noConversion"/>
  </si>
  <si>
    <t>2. 전체연구생 입단대회 : 전체 연구생 상위 30명</t>
    <phoneticPr fontId="21" type="noConversion"/>
  </si>
  <si>
    <t>(연구생 동점재대국)</t>
    <phoneticPr fontId="21" type="noConversion"/>
  </si>
  <si>
    <t xml:space="preserve">1. 각 부문별 출전자격에 해당할 수 있는 누적점수 동점자 </t>
    <phoneticPr fontId="21" type="noConversion"/>
  </si>
  <si>
    <t>2. 동점재대국일 : 51위만 동점인 관계로 재대국 보류 함</t>
    <phoneticPr fontId="21" type="noConversion"/>
  </si>
  <si>
    <t>3. 재대국 대상 : 51위 표현우, 서윤태</t>
    <phoneticPr fontId="21" type="noConversion"/>
  </si>
  <si>
    <t>4. 여자연구생 입단으로 일반연구생 입단대회  순위 승계 반영예정 (24/11/11)</t>
    <phoneticPr fontId="21" type="noConversion"/>
  </si>
  <si>
    <t>부문별 순위</t>
    <phoneticPr fontId="21" type="noConversion"/>
  </si>
  <si>
    <t>NO</t>
    <phoneticPr fontId="21" type="noConversion"/>
  </si>
  <si>
    <t>성별</t>
    <phoneticPr fontId="21" type="noConversion"/>
  </si>
  <si>
    <t>출생년도</t>
    <phoneticPr fontId="21" type="noConversion"/>
  </si>
  <si>
    <t>전체연구생</t>
    <phoneticPr fontId="23" type="noConversion"/>
  </si>
  <si>
    <t>여자연구생</t>
    <phoneticPr fontId="23" type="noConversion"/>
  </si>
  <si>
    <t>12세연구생</t>
    <phoneticPr fontId="23" type="noConversion"/>
  </si>
  <si>
    <t>점수점검</t>
    <phoneticPr fontId="21" type="noConversion"/>
  </si>
  <si>
    <t>이름점검</t>
    <phoneticPr fontId="21" type="noConversion"/>
  </si>
  <si>
    <t>01</t>
    <phoneticPr fontId="1" type="noConversion"/>
  </si>
  <si>
    <t>남</t>
    <phoneticPr fontId="23" type="noConversion"/>
  </si>
  <si>
    <t>02</t>
  </si>
  <si>
    <t>윤서율</t>
    <phoneticPr fontId="21" type="noConversion"/>
  </si>
  <si>
    <t>류동완</t>
    <phoneticPr fontId="21" type="noConversion"/>
  </si>
  <si>
    <t>03</t>
  </si>
  <si>
    <t>장수영</t>
    <phoneticPr fontId="23" type="noConversion"/>
  </si>
  <si>
    <t>04</t>
  </si>
  <si>
    <t>05</t>
  </si>
  <si>
    <t>류동완</t>
    <phoneticPr fontId="23" type="noConversion"/>
  </si>
  <si>
    <t>06</t>
  </si>
  <si>
    <t>김태헌</t>
    <phoneticPr fontId="21" type="noConversion"/>
  </si>
  <si>
    <t>07</t>
  </si>
  <si>
    <t>김상영</t>
    <phoneticPr fontId="23" type="noConversion"/>
  </si>
  <si>
    <t>08</t>
  </si>
  <si>
    <t>09</t>
  </si>
  <si>
    <t>류동완</t>
    <phoneticPr fontId="21" type="noConversion"/>
  </si>
  <si>
    <t>남</t>
    <phoneticPr fontId="23" type="noConversion"/>
  </si>
  <si>
    <t>박종찬</t>
    <phoneticPr fontId="21" type="noConversion"/>
  </si>
  <si>
    <t>심성민</t>
    <phoneticPr fontId="21" type="noConversion"/>
  </si>
  <si>
    <t>남</t>
    <phoneticPr fontId="21" type="noConversion"/>
  </si>
  <si>
    <t>여</t>
    <phoneticPr fontId="23" type="noConversion"/>
  </si>
  <si>
    <t>김동욱</t>
    <phoneticPr fontId="21" type="noConversion"/>
  </si>
  <si>
    <t>남</t>
    <phoneticPr fontId="21" type="noConversion"/>
  </si>
  <si>
    <t>김상우</t>
    <phoneticPr fontId="21" type="noConversion"/>
  </si>
  <si>
    <t>임현수</t>
    <phoneticPr fontId="23" type="noConversion"/>
  </si>
  <si>
    <t>정시우</t>
    <phoneticPr fontId="23" type="noConversion"/>
  </si>
  <si>
    <t>홍승하</t>
    <phoneticPr fontId="21" type="noConversion"/>
  </si>
  <si>
    <t>충암</t>
    <phoneticPr fontId="21" type="noConversion"/>
  </si>
  <si>
    <t>이윤성</t>
  </si>
  <si>
    <t>김단유</t>
    <phoneticPr fontId="21" type="noConversion"/>
  </si>
  <si>
    <t>김요한</t>
    <phoneticPr fontId="21" type="noConversion"/>
  </si>
  <si>
    <t>충암</t>
    <phoneticPr fontId="21" type="noConversion"/>
  </si>
  <si>
    <t>이윤</t>
    <phoneticPr fontId="23" type="noConversion"/>
  </si>
  <si>
    <t>최해권</t>
    <phoneticPr fontId="21" type="noConversion"/>
  </si>
  <si>
    <t>이남경</t>
    <phoneticPr fontId="21" type="noConversion"/>
  </si>
  <si>
    <t>여</t>
    <phoneticPr fontId="21" type="noConversion"/>
  </si>
  <si>
    <t>이상우</t>
    <phoneticPr fontId="23" type="noConversion"/>
  </si>
  <si>
    <t>장진아</t>
  </si>
  <si>
    <t>정우석A</t>
    <phoneticPr fontId="23" type="noConversion"/>
  </si>
  <si>
    <t>김상우</t>
  </si>
  <si>
    <t>박종찬</t>
  </si>
  <si>
    <t>심성민</t>
  </si>
  <si>
    <t>이상우</t>
  </si>
  <si>
    <t>임현수</t>
  </si>
  <si>
    <t>정시우</t>
  </si>
  <si>
    <t>최해권</t>
  </si>
  <si>
    <t>홍승하</t>
  </si>
  <si>
    <t>1회전</t>
    <phoneticPr fontId="1" type="noConversion"/>
  </si>
  <si>
    <t>출전</t>
    <phoneticPr fontId="1" type="noConversion"/>
  </si>
  <si>
    <t>결과</t>
    <phoneticPr fontId="1" type="noConversion"/>
  </si>
  <si>
    <t>2회전</t>
  </si>
  <si>
    <t>3회전</t>
  </si>
  <si>
    <t>4회전</t>
  </si>
  <si>
    <t>5회전</t>
  </si>
  <si>
    <t>변정민</t>
    <phoneticPr fontId="1" type="noConversion"/>
  </si>
  <si>
    <t>정원찬</t>
    <phoneticPr fontId="1" type="noConversion"/>
  </si>
  <si>
    <t>박종찬</t>
    <phoneticPr fontId="1" type="noConversion"/>
  </si>
  <si>
    <t>심성민</t>
    <phoneticPr fontId="1" type="noConversion"/>
  </si>
  <si>
    <t>이린근</t>
    <phoneticPr fontId="1" type="noConversion"/>
  </si>
  <si>
    <t>윤서율</t>
    <phoneticPr fontId="1" type="noConversion"/>
  </si>
  <si>
    <r>
      <t xml:space="preserve">1국
</t>
    </r>
    <r>
      <rPr>
        <b/>
        <sz val="14"/>
        <color rgb="FF0000CC"/>
        <rFont val="맑은 고딕"/>
        <family val="3"/>
        <charset val="129"/>
        <scheme val="minor"/>
      </rPr>
      <t>(준결승)</t>
    </r>
    <phoneticPr fontId="1" type="noConversion"/>
  </si>
  <si>
    <r>
      <t xml:space="preserve">2국
</t>
    </r>
    <r>
      <rPr>
        <b/>
        <sz val="14"/>
        <color rgb="FF0000CC"/>
        <rFont val="맑은 고딕"/>
        <family val="3"/>
        <charset val="129"/>
        <scheme val="minor"/>
      </rPr>
      <t>(결승)</t>
    </r>
    <phoneticPr fontId="1" type="noConversion"/>
  </si>
  <si>
    <t>3. 12세이하 입단대회 : 12세 이하 연구생 상위 12명</t>
    <phoneticPr fontId="21" type="noConversion"/>
  </si>
  <si>
    <t>강태헌</t>
  </si>
  <si>
    <t>곽동규</t>
  </si>
  <si>
    <t>김민찬</t>
  </si>
  <si>
    <t>김시현</t>
  </si>
  <si>
    <t>김원대</t>
  </si>
  <si>
    <t>송유진</t>
  </si>
  <si>
    <t>심효준</t>
  </si>
  <si>
    <t>안도현</t>
  </si>
  <si>
    <t>오승주</t>
  </si>
  <si>
    <t>오태민</t>
  </si>
  <si>
    <t>임사무엘</t>
  </si>
  <si>
    <t>전종찬</t>
  </si>
  <si>
    <t>정우석</t>
  </si>
  <si>
    <t>지유환</t>
  </si>
  <si>
    <t>표현우</t>
  </si>
  <si>
    <t>서윤태</t>
  </si>
  <si>
    <t>우달영</t>
  </si>
  <si>
    <t>162회 입단대회(연구생)</t>
    <phoneticPr fontId="21" type="noConversion"/>
  </si>
  <si>
    <t>개인</t>
  </si>
  <si>
    <t>이상우</t>
    <phoneticPr fontId="1" type="noConversion"/>
  </si>
  <si>
    <t>김상우</t>
    <phoneticPr fontId="1" type="noConversion"/>
  </si>
  <si>
    <t>김시현</t>
    <phoneticPr fontId="1" type="noConversion"/>
  </si>
  <si>
    <t>우달영</t>
    <phoneticPr fontId="1" type="noConversion"/>
  </si>
  <si>
    <t>전종찬</t>
    <phoneticPr fontId="1" type="noConversion"/>
  </si>
  <si>
    <t>서윤태</t>
    <phoneticPr fontId="1" type="noConversion"/>
  </si>
  <si>
    <t>오승주</t>
    <phoneticPr fontId="1" type="noConversion"/>
  </si>
  <si>
    <t>정우석</t>
    <phoneticPr fontId="1" type="noConversion"/>
  </si>
  <si>
    <t>송유진</t>
    <phoneticPr fontId="1" type="noConversion"/>
  </si>
  <si>
    <t>오태민</t>
    <phoneticPr fontId="1" type="noConversion"/>
  </si>
  <si>
    <t>임사무엘</t>
    <phoneticPr fontId="1" type="noConversion"/>
  </si>
  <si>
    <t>강태헌</t>
    <phoneticPr fontId="1" type="noConversion"/>
  </si>
  <si>
    <t>표현우</t>
    <phoneticPr fontId="1" type="noConversion"/>
  </si>
  <si>
    <t>김원대</t>
    <phoneticPr fontId="1" type="noConversion"/>
  </si>
  <si>
    <t>곽동규</t>
    <phoneticPr fontId="1" type="noConversion"/>
  </si>
  <si>
    <r>
      <t xml:space="preserve">1. 조 구성 (4인, 4개조) : </t>
    </r>
    <r>
      <rPr>
        <b/>
        <sz val="12"/>
        <color rgb="FF0000CC"/>
        <rFont val="맑은 고딕"/>
        <family val="3"/>
        <charset val="129"/>
        <scheme val="minor"/>
      </rPr>
      <t>대국당일 혼잡을 피하기 위해 사전 대리추첨 함</t>
    </r>
    <r>
      <rPr>
        <b/>
        <sz val="12"/>
        <color theme="1"/>
        <rFont val="맑은 고딕"/>
        <family val="3"/>
        <charset val="129"/>
        <scheme val="minor"/>
      </rPr>
      <t xml:space="preserve">
2. 본선 </t>
    </r>
    <r>
      <rPr>
        <b/>
        <sz val="12"/>
        <color rgb="FF0000CC"/>
        <rFont val="맑은 고딕"/>
        <family val="3"/>
        <charset val="129"/>
        <scheme val="minor"/>
      </rPr>
      <t>1회전</t>
    </r>
    <r>
      <rPr>
        <b/>
        <sz val="12"/>
        <color theme="1"/>
        <rFont val="맑은 고딕"/>
        <family val="3"/>
        <charset val="129"/>
        <scheme val="minor"/>
      </rPr>
      <t xml:space="preserve"> : 더블일리미네이션방식, 출전 16명 중 </t>
    </r>
    <r>
      <rPr>
        <b/>
        <sz val="12"/>
        <color rgb="FFFF0000"/>
        <rFont val="맑은 고딕"/>
        <family val="3"/>
        <charset val="129"/>
        <scheme val="minor"/>
      </rPr>
      <t>8명 선발(각조 2명 선발)</t>
    </r>
    <r>
      <rPr>
        <b/>
        <sz val="12"/>
        <color theme="1"/>
        <rFont val="맑은 고딕"/>
        <family val="3"/>
        <charset val="129"/>
        <scheme val="minor"/>
      </rPr>
      <t xml:space="preserve">
3. 제한시간 : 피셔방식 기본 20분 추가 20초 // </t>
    </r>
    <r>
      <rPr>
        <b/>
        <sz val="12"/>
        <color rgb="FFFF0000"/>
        <rFont val="맑은 고딕"/>
        <family val="3"/>
        <charset val="129"/>
        <scheme val="minor"/>
      </rPr>
      <t>15분 59초까지 대국자리에 앉지 못하면 시간패</t>
    </r>
    <phoneticPr fontId="1" type="noConversion"/>
  </si>
  <si>
    <t xml:space="preserve">제162회 입단대회 (일반연구생) </t>
    <phoneticPr fontId="1" type="noConversion"/>
  </si>
  <si>
    <r>
      <t xml:space="preserve">1. 조 구성 (4인, 4개조) :  </t>
    </r>
    <r>
      <rPr>
        <b/>
        <sz val="12"/>
        <color rgb="FF0000CC"/>
        <rFont val="맑은 고딕"/>
        <family val="3"/>
        <charset val="129"/>
        <scheme val="minor"/>
      </rPr>
      <t>시드8명 자동배정</t>
    </r>
    <r>
      <rPr>
        <b/>
        <sz val="12"/>
        <color theme="1"/>
        <rFont val="맑은 고딕"/>
        <family val="3"/>
        <charset val="129"/>
        <scheme val="minor"/>
      </rPr>
      <t xml:space="preserve"> + </t>
    </r>
    <r>
      <rPr>
        <b/>
        <sz val="12"/>
        <color rgb="FF0000CC"/>
        <rFont val="맑은 고딕"/>
        <family val="3"/>
        <charset val="129"/>
        <scheme val="minor"/>
      </rPr>
      <t>선발 8명 추첨 (가나다순 현장추첨)</t>
    </r>
    <r>
      <rPr>
        <b/>
        <sz val="12"/>
        <color theme="1"/>
        <rFont val="맑은 고딕"/>
        <family val="3"/>
        <charset val="129"/>
        <scheme val="minor"/>
      </rPr>
      <t xml:space="preserve">
2. 본선 </t>
    </r>
    <r>
      <rPr>
        <b/>
        <sz val="12"/>
        <color rgb="FF0000CC"/>
        <rFont val="맑은 고딕"/>
        <family val="3"/>
        <charset val="129"/>
        <scheme val="minor"/>
      </rPr>
      <t>2회전</t>
    </r>
    <r>
      <rPr>
        <b/>
        <sz val="12"/>
        <color theme="1"/>
        <rFont val="맑은 고딕"/>
        <family val="3"/>
        <charset val="129"/>
        <scheme val="minor"/>
      </rPr>
      <t xml:space="preserve"> : 더블일리미네이션방식, 출전 16명 중 </t>
    </r>
    <r>
      <rPr>
        <b/>
        <sz val="12"/>
        <color rgb="FFFF0000"/>
        <rFont val="맑은 고딕"/>
        <family val="3"/>
        <charset val="129"/>
        <scheme val="minor"/>
      </rPr>
      <t>8명 선발</t>
    </r>
    <r>
      <rPr>
        <b/>
        <sz val="12"/>
        <color rgb="FF0000CC"/>
        <rFont val="맑은 고딕"/>
        <family val="3"/>
        <charset val="129"/>
        <scheme val="minor"/>
      </rPr>
      <t xml:space="preserve"> (각조 2명 선발)</t>
    </r>
    <r>
      <rPr>
        <b/>
        <sz val="12"/>
        <color theme="1"/>
        <rFont val="맑은 고딕"/>
        <family val="3"/>
        <charset val="129"/>
        <scheme val="minor"/>
      </rPr>
      <t xml:space="preserve">
3. 제한시간 : 피셔방식 기본 20분 추가 20초 // </t>
    </r>
    <r>
      <rPr>
        <b/>
        <sz val="12"/>
        <color rgb="FFFF0000"/>
        <rFont val="맑은 고딕"/>
        <family val="3"/>
        <charset val="129"/>
        <scheme val="minor"/>
      </rPr>
      <t>15분 59초까지 대국자리에 앉지 못하면 시간패</t>
    </r>
    <phoneticPr fontId="1" type="noConversion"/>
  </si>
  <si>
    <r>
      <t xml:space="preserve">1. 조 구성 (4명, 3개조) :  </t>
    </r>
    <r>
      <rPr>
        <b/>
        <sz val="12"/>
        <color rgb="FF0000CC"/>
        <rFont val="맑은 고딕"/>
        <family val="3"/>
        <charset val="129"/>
        <scheme val="minor"/>
      </rPr>
      <t>시드4명 자동배정</t>
    </r>
    <r>
      <rPr>
        <b/>
        <sz val="12"/>
        <color theme="1"/>
        <rFont val="맑은 고딕"/>
        <family val="3"/>
        <charset val="129"/>
        <scheme val="minor"/>
      </rPr>
      <t xml:space="preserve"> + </t>
    </r>
    <r>
      <rPr>
        <b/>
        <sz val="12"/>
        <color rgb="FF0000CC"/>
        <rFont val="맑은 고딕"/>
        <family val="3"/>
        <charset val="129"/>
        <scheme val="minor"/>
      </rPr>
      <t>선발 8명 추첨 (가나다순 현장추첨)</t>
    </r>
    <r>
      <rPr>
        <b/>
        <sz val="12"/>
        <color theme="1"/>
        <rFont val="맑은 고딕"/>
        <family val="3"/>
        <charset val="129"/>
        <scheme val="minor"/>
      </rPr>
      <t xml:space="preserve">
2. 본선 </t>
    </r>
    <r>
      <rPr>
        <b/>
        <sz val="12"/>
        <color rgb="FF0000CC"/>
        <rFont val="맑은 고딕"/>
        <family val="3"/>
        <charset val="129"/>
        <scheme val="minor"/>
      </rPr>
      <t>3회전</t>
    </r>
    <r>
      <rPr>
        <b/>
        <sz val="12"/>
        <color theme="1"/>
        <rFont val="맑은 고딕"/>
        <family val="3"/>
        <charset val="129"/>
        <scheme val="minor"/>
      </rPr>
      <t xml:space="preserve"> : 더블일리미네이션방식, 출전 12명 중 </t>
    </r>
    <r>
      <rPr>
        <b/>
        <sz val="12"/>
        <color rgb="FFFF0000"/>
        <rFont val="맑은 고딕"/>
        <family val="3"/>
        <charset val="129"/>
        <scheme val="minor"/>
      </rPr>
      <t>6명</t>
    </r>
    <r>
      <rPr>
        <b/>
        <sz val="12"/>
        <color theme="1"/>
        <rFont val="맑은 고딕"/>
        <family val="3"/>
        <charset val="129"/>
        <scheme val="minor"/>
      </rPr>
      <t xml:space="preserve"> 선발</t>
    </r>
    <r>
      <rPr>
        <b/>
        <sz val="12"/>
        <color rgb="FF0000CC"/>
        <rFont val="맑은 고딕"/>
        <family val="3"/>
        <charset val="129"/>
        <scheme val="minor"/>
      </rPr>
      <t xml:space="preserve"> (각조 2명 선발)</t>
    </r>
    <r>
      <rPr>
        <b/>
        <sz val="12"/>
        <color theme="1"/>
        <rFont val="맑은 고딕"/>
        <family val="3"/>
        <charset val="129"/>
        <scheme val="minor"/>
      </rPr>
      <t xml:space="preserve">
3. 제한시간 : 피셔방식 기본 20분 추가 20초 // </t>
    </r>
    <r>
      <rPr>
        <b/>
        <sz val="12"/>
        <color rgb="FFFF0000"/>
        <rFont val="맑은 고딕"/>
        <family val="3"/>
        <charset val="129"/>
        <scheme val="minor"/>
      </rPr>
      <t>15분 59초까지 대국자리에 앉지 못하면 시간패</t>
    </r>
    <phoneticPr fontId="1" type="noConversion"/>
  </si>
  <si>
    <t>안도현</t>
    <phoneticPr fontId="1" type="noConversion"/>
  </si>
  <si>
    <t>임현수</t>
    <phoneticPr fontId="1" type="noConversion"/>
  </si>
  <si>
    <t>정시우</t>
    <phoneticPr fontId="1" type="noConversion"/>
  </si>
  <si>
    <t>홍승하</t>
    <phoneticPr fontId="1" type="noConversion"/>
  </si>
  <si>
    <t>최해권</t>
    <phoneticPr fontId="1" type="noConversion"/>
  </si>
  <si>
    <t>김민찬</t>
    <phoneticPr fontId="1" type="noConversion"/>
  </si>
  <si>
    <t>심효준</t>
    <phoneticPr fontId="1" type="noConversion"/>
  </si>
  <si>
    <r>
      <t xml:space="preserve">1. 조 구성 (4인 2개조) :  </t>
    </r>
    <r>
      <rPr>
        <b/>
        <sz val="12"/>
        <color rgb="FF0000CC"/>
        <rFont val="맑은 고딕"/>
        <family val="3"/>
        <charset val="129"/>
        <scheme val="minor"/>
      </rPr>
      <t>시드2명 자동배정</t>
    </r>
    <r>
      <rPr>
        <b/>
        <sz val="12"/>
        <color theme="1"/>
        <rFont val="맑은 고딕"/>
        <family val="3"/>
        <charset val="129"/>
        <scheme val="minor"/>
      </rPr>
      <t xml:space="preserve"> + </t>
    </r>
    <r>
      <rPr>
        <b/>
        <sz val="12"/>
        <color rgb="FF0000CC"/>
        <rFont val="맑은 고딕"/>
        <family val="3"/>
        <charset val="129"/>
        <scheme val="minor"/>
      </rPr>
      <t>선발 6명 추첨 진행 (가나다순 현장추첨)</t>
    </r>
    <r>
      <rPr>
        <b/>
        <sz val="12"/>
        <color theme="1"/>
        <rFont val="맑은 고딕"/>
        <family val="3"/>
        <charset val="129"/>
        <scheme val="minor"/>
      </rPr>
      <t xml:space="preserve">
2. 본선 </t>
    </r>
    <r>
      <rPr>
        <b/>
        <sz val="12"/>
        <color rgb="FF0000CC"/>
        <rFont val="맑은 고딕"/>
        <family val="3"/>
        <charset val="129"/>
        <scheme val="minor"/>
      </rPr>
      <t>4회전</t>
    </r>
    <r>
      <rPr>
        <b/>
        <sz val="12"/>
        <color theme="1"/>
        <rFont val="맑은 고딕"/>
        <family val="3"/>
        <charset val="129"/>
        <scheme val="minor"/>
      </rPr>
      <t xml:space="preserve"> : 더블일리미네이션방식, 출전 8명 중</t>
    </r>
    <r>
      <rPr>
        <b/>
        <sz val="12"/>
        <color rgb="FFFF0000"/>
        <rFont val="맑은 고딕"/>
        <family val="3"/>
        <charset val="129"/>
        <scheme val="minor"/>
      </rPr>
      <t xml:space="preserve"> 4명 선발</t>
    </r>
    <r>
      <rPr>
        <b/>
        <sz val="12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rgb="FF0000CC"/>
        <rFont val="맑은 고딕"/>
        <family val="3"/>
        <charset val="129"/>
        <scheme val="minor"/>
      </rPr>
      <t>(각조 2명선발)</t>
    </r>
    <r>
      <rPr>
        <b/>
        <sz val="12"/>
        <color theme="1"/>
        <rFont val="맑은 고딕"/>
        <family val="3"/>
        <charset val="129"/>
        <scheme val="minor"/>
      </rPr>
      <t xml:space="preserve">
3. 제한시간 : 피셔방식 기본 20분 추가 20초 //</t>
    </r>
    <r>
      <rPr>
        <b/>
        <sz val="12"/>
        <color rgb="FFFF0000"/>
        <rFont val="맑은 고딕"/>
        <family val="3"/>
        <charset val="129"/>
        <scheme val="minor"/>
      </rPr>
      <t xml:space="preserve"> 15분 59초까지 대국자리에 앉지 못하면 시간패</t>
    </r>
    <phoneticPr fontId="1" type="noConversion"/>
  </si>
  <si>
    <t>이윤성</t>
    <phoneticPr fontId="1" type="noConversion"/>
  </si>
  <si>
    <t>개인</t>
    <phoneticPr fontId="1" type="noConversion"/>
  </si>
  <si>
    <t>지유환</t>
    <phoneticPr fontId="1" type="noConversion"/>
  </si>
  <si>
    <t>X</t>
    <phoneticPr fontId="1" type="noConversion"/>
  </si>
  <si>
    <t>O</t>
    <phoneticPr fontId="1" type="noConversion"/>
  </si>
  <si>
    <t>X</t>
    <phoneticPr fontId="1" type="noConversion"/>
  </si>
  <si>
    <t>O</t>
    <phoneticPr fontId="1" type="noConversion"/>
  </si>
  <si>
    <t>X</t>
    <phoneticPr fontId="1" type="noConversion"/>
  </si>
  <si>
    <t>O</t>
    <phoneticPr fontId="1" type="noConversion"/>
  </si>
  <si>
    <t>X</t>
    <phoneticPr fontId="1" type="noConversion"/>
  </si>
  <si>
    <t>O</t>
    <phoneticPr fontId="1" type="noConversion"/>
  </si>
  <si>
    <t>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</si>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</sst>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_-* #,##0.00_-;\-* #,##0.00_-;_-* &quot;-&quot;_-;_-@_-"/>
    <numFmt numFmtId="177" formatCode="yyyy\.mm\.dd"/>
    <numFmt numFmtId="178" formatCode="0_);[Red]\(0\)"/>
    <numFmt numFmtId="179" formatCode="yyyy&quot;년생&quot;"/>
    <numFmt numFmtId="180" formatCode="##"/>
  </numFmts>
  <fonts count="6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3"/>
      <color theme="3" tint="-0.249977111117893"/>
      <name val="맑은 고딕"/>
      <family val="3"/>
      <charset val="129"/>
      <scheme val="minor"/>
    </font>
    <font>
      <b/>
      <sz val="22"/>
      <color theme="3" tint="-0.249977111117893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  <font>
      <b/>
      <sz val="14"/>
      <color rgb="FF0000CC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2"/>
      <name val="맑은고딕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음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6"/>
      <color theme="3" tint="-0.249977111117893"/>
      <name val="맑은 고딕"/>
      <family val="3"/>
      <charset val="129"/>
      <scheme val="minor"/>
    </font>
    <font>
      <b/>
      <sz val="22"/>
      <color theme="3" tint="-0.249977111117893"/>
      <name val="맑은 고딕"/>
      <family val="2"/>
      <charset val="129"/>
      <scheme val="minor"/>
    </font>
    <font>
      <sz val="6"/>
      <name val="돋음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3"/>
      <color rgb="FF0000CC"/>
      <name val="맑은 고딕"/>
      <family val="3"/>
      <charset val="129"/>
      <scheme val="minor"/>
    </font>
    <font>
      <b/>
      <sz val="22"/>
      <color rgb="FF0000CC"/>
      <name val="맑은 고딕"/>
      <family val="3"/>
      <charset val="129"/>
      <scheme val="minor"/>
    </font>
    <font>
      <b/>
      <sz val="14"/>
      <color theme="3" tint="-0.24997711111789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1"/>
      <color theme="1"/>
      <name val="돋음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rgb="FFFFFFFF"/>
      <name val="Tahoma"/>
      <family val="2"/>
    </font>
    <font>
      <b/>
      <sz val="14"/>
      <color theme="1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3" tint="-0.249977111117893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8"/>
      <color rgb="FF0000CC"/>
      <name val="맑은 고딕"/>
      <family val="3"/>
      <charset val="129"/>
      <scheme val="minor"/>
    </font>
    <font>
      <b/>
      <sz val="12"/>
      <name val="돋음"/>
      <family val="3"/>
      <charset val="129"/>
    </font>
    <font>
      <b/>
      <sz val="16"/>
      <color rgb="FF0000CC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1"/>
      <color rgb="FF0000CC"/>
      <name val="돋음"/>
      <family val="3"/>
      <charset val="129"/>
    </font>
    <font>
      <b/>
      <sz val="12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1"/>
      <color rgb="FF0000CC"/>
      <name val="맑은 고딕"/>
      <family val="3"/>
      <charset val="129"/>
      <scheme val="minor"/>
    </font>
    <font>
      <b/>
      <sz val="12"/>
      <color theme="1"/>
      <name val="맑은고딕"/>
      <family val="3"/>
      <charset val="129"/>
    </font>
    <font>
      <b/>
      <sz val="22"/>
      <name val="맑은 고딕"/>
      <family val="3"/>
      <charset val="129"/>
      <scheme val="minor"/>
    </font>
    <font>
      <b/>
      <sz val="28"/>
      <color rgb="FF0000CC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ABBDC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/>
      <diagonal/>
    </border>
    <border>
      <left/>
      <right/>
      <top style="medium">
        <color theme="6" tint="0.79998168889431442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rgb="FF000000"/>
      </left>
      <right/>
      <top/>
      <bottom/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6" tint="0.79998168889431442"/>
      </left>
      <right/>
      <top/>
      <bottom/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/>
      <top/>
      <bottom style="medium">
        <color theme="6" tint="0.79998168889431442"/>
      </bottom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 style="medium">
        <color theme="6" tint="0.7999816888943144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41" fontId="44" fillId="0" borderId="0" applyFont="0" applyFill="0" applyBorder="0" applyAlignment="0" applyProtection="0">
      <alignment vertical="center"/>
    </xf>
    <xf numFmtId="0" fontId="50" fillId="5" borderId="0" applyNumberFormat="0" applyFont="0" applyFill="0" applyBorder="0" applyAlignment="0" applyProtection="0">
      <alignment horizontal="left" vertical="top" wrapText="1"/>
    </xf>
    <xf numFmtId="0" fontId="44" fillId="0" borderId="0">
      <alignment vertical="center"/>
    </xf>
  </cellStyleXfs>
  <cellXfs count="164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15" fillId="3" borderId="2" xfId="0" applyFont="1" applyFill="1" applyBorder="1" applyAlignment="1">
      <alignment horizontal="center" vertical="center"/>
    </xf>
    <xf numFmtId="176" fontId="16" fillId="0" borderId="2" xfId="2" applyNumberFormat="1" applyFont="1" applyBorder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20" fillId="2" borderId="2" xfId="3" applyFont="1" applyFill="1" applyBorder="1" applyAlignment="1">
      <alignment horizontal="center" vertical="center" shrinkToFit="1"/>
    </xf>
    <xf numFmtId="0" fontId="24" fillId="0" borderId="2" xfId="3" applyFont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8" fillId="2" borderId="2" xfId="3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14" fontId="34" fillId="2" borderId="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6" fillId="2" borderId="2" xfId="3" applyFont="1" applyFill="1" applyBorder="1" applyAlignment="1">
      <alignment horizontal="center" vertical="center" shrinkToFit="1"/>
    </xf>
    <xf numFmtId="0" fontId="37" fillId="0" borderId="2" xfId="3" applyFont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9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6" borderId="13" xfId="1" applyNumberFormat="1" applyFont="1" applyFill="1" applyBorder="1" applyAlignment="1">
      <alignment horizontal="center" vertical="center"/>
    </xf>
    <xf numFmtId="0" fontId="32" fillId="6" borderId="13" xfId="1" applyFont="1" applyFill="1" applyBorder="1" applyAlignment="1">
      <alignment horizontal="center" vertical="center"/>
    </xf>
    <xf numFmtId="0" fontId="41" fillId="6" borderId="13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0" xfId="0" applyFont="1">
      <alignment vertical="center"/>
    </xf>
    <xf numFmtId="49" fontId="31" fillId="0" borderId="0" xfId="0" applyNumberFormat="1" applyFont="1">
      <alignment vertical="center"/>
    </xf>
    <xf numFmtId="0" fontId="42" fillId="6" borderId="13" xfId="1" applyFont="1" applyFill="1" applyBorder="1" applyAlignment="1">
      <alignment horizontal="center" vertical="center"/>
    </xf>
    <xf numFmtId="49" fontId="32" fillId="4" borderId="13" xfId="1" applyNumberFormat="1" applyFont="1" applyFill="1" applyBorder="1" applyAlignment="1">
      <alignment horizontal="center" vertical="center"/>
    </xf>
    <xf numFmtId="0" fontId="32" fillId="4" borderId="13" xfId="1" applyFont="1" applyFill="1" applyBorder="1" applyAlignment="1">
      <alignment horizontal="center" vertical="center"/>
    </xf>
    <xf numFmtId="0" fontId="43" fillId="4" borderId="13" xfId="1" applyFont="1" applyFill="1" applyBorder="1" applyAlignment="1">
      <alignment horizontal="center" vertical="center" wrapText="1"/>
    </xf>
    <xf numFmtId="176" fontId="0" fillId="0" borderId="0" xfId="5" applyNumberFormat="1" applyFont="1" applyAlignment="1">
      <alignment vertical="center"/>
    </xf>
    <xf numFmtId="176" fontId="29" fillId="0" borderId="0" xfId="5" applyNumberFormat="1" applyFont="1" applyAlignment="1">
      <alignment horizontal="left" vertical="center"/>
    </xf>
    <xf numFmtId="0" fontId="52" fillId="6" borderId="13" xfId="1" applyFont="1" applyFill="1" applyBorder="1" applyAlignment="1">
      <alignment horizontal="center" vertical="center"/>
    </xf>
    <xf numFmtId="0" fontId="53" fillId="6" borderId="13" xfId="1" applyFont="1" applyFill="1" applyBorder="1" applyAlignment="1">
      <alignment horizontal="center" vertical="center" shrinkToFit="1"/>
    </xf>
    <xf numFmtId="49" fontId="54" fillId="4" borderId="13" xfId="1" applyNumberFormat="1" applyFont="1" applyFill="1" applyBorder="1" applyAlignment="1">
      <alignment horizontal="center" vertical="center"/>
    </xf>
    <xf numFmtId="0" fontId="9" fillId="6" borderId="13" xfId="1" applyNumberFormat="1" applyFont="1" applyFill="1" applyBorder="1" applyAlignment="1">
      <alignment horizontal="center" vertical="center"/>
    </xf>
    <xf numFmtId="0" fontId="54" fillId="6" borderId="13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6" fontId="45" fillId="0" borderId="0" xfId="5" applyNumberFormat="1" applyFont="1" applyBorder="1" applyAlignment="1">
      <alignment vertical="center"/>
    </xf>
    <xf numFmtId="176" fontId="0" fillId="0" borderId="0" xfId="5" applyNumberFormat="1" applyFont="1" applyBorder="1" applyAlignment="1">
      <alignment vertical="center"/>
    </xf>
    <xf numFmtId="176" fontId="47" fillId="8" borderId="2" xfId="5" applyNumberFormat="1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0" fontId="47" fillId="0" borderId="0" xfId="0" applyFont="1">
      <alignment vertical="center"/>
    </xf>
    <xf numFmtId="0" fontId="58" fillId="6" borderId="13" xfId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76" fontId="29" fillId="0" borderId="0" xfId="5" applyNumberFormat="1" applyFont="1" applyBorder="1" applyAlignment="1">
      <alignment horizontal="left" vertical="center"/>
    </xf>
    <xf numFmtId="0" fontId="44" fillId="0" borderId="0" xfId="7">
      <alignment vertical="center"/>
    </xf>
    <xf numFmtId="0" fontId="44" fillId="0" borderId="0" xfId="7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44" fillId="0" borderId="0" xfId="7" applyAlignment="1">
      <alignment horizontal="center" vertical="center" shrinkToFit="1"/>
    </xf>
    <xf numFmtId="49" fontId="44" fillId="0" borderId="0" xfId="7" applyNumberFormat="1" applyAlignment="1">
      <alignment horizontal="center" vertical="center"/>
    </xf>
    <xf numFmtId="14" fontId="46" fillId="9" borderId="17" xfId="7" applyNumberFormat="1" applyFont="1" applyFill="1" applyBorder="1" applyAlignment="1">
      <alignment horizontal="center" vertical="center" wrapText="1"/>
    </xf>
    <xf numFmtId="0" fontId="47" fillId="0" borderId="2" xfId="7" applyFont="1" applyBorder="1" applyAlignment="1">
      <alignment horizontal="center" vertical="center"/>
    </xf>
    <xf numFmtId="14" fontId="47" fillId="0" borderId="18" xfId="7" applyNumberFormat="1" applyFont="1" applyBorder="1">
      <alignment vertical="center"/>
    </xf>
    <xf numFmtId="14" fontId="47" fillId="0" borderId="2" xfId="7" applyNumberFormat="1" applyFont="1" applyBorder="1">
      <alignment vertical="center"/>
    </xf>
    <xf numFmtId="14" fontId="47" fillId="0" borderId="2" xfId="7" applyNumberFormat="1" applyFont="1" applyBorder="1" applyAlignment="1">
      <alignment horizontal="center" vertical="center"/>
    </xf>
    <xf numFmtId="178" fontId="22" fillId="2" borderId="0" xfId="7" applyNumberFormat="1" applyFont="1" applyFill="1" applyAlignment="1">
      <alignment horizontal="center" vertical="center"/>
    </xf>
    <xf numFmtId="0" fontId="48" fillId="2" borderId="0" xfId="7" applyFont="1" applyFill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44" fillId="8" borderId="2" xfId="7" applyFill="1" applyBorder="1" applyAlignment="1">
      <alignment horizontal="center" vertical="center"/>
    </xf>
    <xf numFmtId="0" fontId="44" fillId="7" borderId="2" xfId="7" applyFill="1" applyBorder="1" applyAlignment="1">
      <alignment horizontal="center" vertical="center"/>
    </xf>
    <xf numFmtId="0" fontId="44" fillId="0" borderId="2" xfId="7" applyBorder="1" applyAlignment="1">
      <alignment horizontal="center" vertical="center" shrinkToFit="1"/>
    </xf>
    <xf numFmtId="0" fontId="44" fillId="3" borderId="2" xfId="7" applyFill="1" applyBorder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shrinkToFit="1"/>
    </xf>
    <xf numFmtId="0" fontId="36" fillId="7" borderId="2" xfId="0" applyFont="1" applyFill="1" applyBorder="1" applyAlignment="1">
      <alignment horizontal="center" vertical="center" shrinkToFit="1"/>
    </xf>
    <xf numFmtId="0" fontId="36" fillId="14" borderId="2" xfId="0" applyFont="1" applyFill="1" applyBorder="1" applyAlignment="1">
      <alignment horizontal="center" vertical="center" shrinkToFit="1"/>
    </xf>
    <xf numFmtId="0" fontId="44" fillId="0" borderId="2" xfId="7" applyBorder="1" applyAlignment="1">
      <alignment horizontal="center" vertical="center"/>
    </xf>
    <xf numFmtId="0" fontId="60" fillId="2" borderId="2" xfId="3" applyFont="1" applyFill="1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49" fontId="57" fillId="13" borderId="2" xfId="7" applyNumberFormat="1" applyFont="1" applyFill="1" applyBorder="1" applyAlignment="1">
      <alignment horizontal="center" vertical="center"/>
    </xf>
    <xf numFmtId="49" fontId="29" fillId="2" borderId="25" xfId="7" applyNumberFormat="1" applyFont="1" applyFill="1" applyBorder="1" applyAlignment="1">
      <alignment horizontal="center" vertical="center"/>
    </xf>
    <xf numFmtId="49" fontId="29" fillId="2" borderId="2" xfId="7" applyNumberFormat="1" applyFont="1" applyFill="1" applyBorder="1" applyAlignment="1">
      <alignment horizontal="center" vertical="center"/>
    </xf>
    <xf numFmtId="0" fontId="59" fillId="0" borderId="2" xfId="7" applyFont="1" applyBorder="1" applyAlignment="1">
      <alignment horizontal="center" vertical="center"/>
    </xf>
    <xf numFmtId="179" fontId="22" fillId="2" borderId="2" xfId="7" applyNumberFormat="1" applyFont="1" applyFill="1" applyBorder="1" applyAlignment="1">
      <alignment horizontal="center" vertical="center"/>
    </xf>
    <xf numFmtId="0" fontId="61" fillId="15" borderId="2" xfId="7" applyFont="1" applyFill="1" applyBorder="1" applyAlignment="1">
      <alignment horizontal="center" vertical="center"/>
    </xf>
    <xf numFmtId="177" fontId="62" fillId="12" borderId="2" xfId="0" applyNumberFormat="1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/>
    </xf>
    <xf numFmtId="180" fontId="57" fillId="13" borderId="2" xfId="7" applyNumberFormat="1" applyFont="1" applyFill="1" applyBorder="1" applyAlignment="1">
      <alignment horizontal="center" vertical="center"/>
    </xf>
    <xf numFmtId="0" fontId="63" fillId="0" borderId="2" xfId="3" applyFont="1" applyBorder="1" applyAlignment="1">
      <alignment horizontal="center" vertical="center" shrinkToFit="1"/>
    </xf>
    <xf numFmtId="49" fontId="29" fillId="2" borderId="26" xfId="7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64" fillId="0" borderId="2" xfId="3" applyFont="1" applyBorder="1" applyAlignment="1">
      <alignment horizontal="center" vertical="center" shrinkToFit="1"/>
    </xf>
    <xf numFmtId="49" fontId="29" fillId="7" borderId="25" xfId="7" applyNumberFormat="1" applyFont="1" applyFill="1" applyBorder="1" applyAlignment="1">
      <alignment horizontal="center" vertical="center"/>
    </xf>
    <xf numFmtId="0" fontId="59" fillId="0" borderId="25" xfId="7" applyFont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/>
    </xf>
    <xf numFmtId="49" fontId="29" fillId="2" borderId="27" xfId="7" applyNumberFormat="1" applyFont="1" applyFill="1" applyBorder="1" applyAlignment="1">
      <alignment horizontal="center" vertical="center"/>
    </xf>
    <xf numFmtId="180" fontId="57" fillId="13" borderId="2" xfId="5" applyNumberFormat="1" applyFont="1" applyFill="1" applyBorder="1" applyAlignment="1">
      <alignment horizontal="center" vertical="center"/>
    </xf>
    <xf numFmtId="0" fontId="64" fillId="2" borderId="2" xfId="3" applyFont="1" applyFill="1" applyBorder="1" applyAlignment="1">
      <alignment horizontal="center" vertical="center" shrinkToFit="1"/>
    </xf>
    <xf numFmtId="0" fontId="6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29" fillId="2" borderId="30" xfId="7" applyNumberFormat="1" applyFont="1" applyFill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49" fontId="29" fillId="2" borderId="28" xfId="7" applyNumberFormat="1" applyFont="1" applyFill="1" applyBorder="1" applyAlignment="1">
      <alignment horizontal="center" vertical="center"/>
    </xf>
    <xf numFmtId="0" fontId="67" fillId="6" borderId="13" xfId="1" applyFont="1" applyFill="1" applyBorder="1" applyAlignment="1">
      <alignment horizontal="center" vertical="center" shrinkToFit="1"/>
    </xf>
    <xf numFmtId="176" fontId="29" fillId="3" borderId="2" xfId="5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/>
    </xf>
    <xf numFmtId="0" fontId="60" fillId="3" borderId="2" xfId="3" applyFont="1" applyFill="1" applyBorder="1" applyAlignment="1">
      <alignment horizontal="center" vertical="center" shrinkToFit="1"/>
    </xf>
    <xf numFmtId="176" fontId="29" fillId="11" borderId="2" xfId="5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55" fillId="11" borderId="2" xfId="7" applyFont="1" applyFill="1" applyBorder="1" applyAlignment="1">
      <alignment horizontal="center" vertical="center"/>
    </xf>
    <xf numFmtId="0" fontId="60" fillId="11" borderId="2" xfId="3" applyFont="1" applyFill="1" applyBorder="1" applyAlignment="1">
      <alignment horizontal="center" vertical="center" shrinkToFit="1"/>
    </xf>
    <xf numFmtId="176" fontId="29" fillId="10" borderId="2" xfId="5" applyNumberFormat="1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55" fillId="10" borderId="2" xfId="7" applyFont="1" applyFill="1" applyBorder="1" applyAlignment="1">
      <alignment horizontal="center" vertical="center"/>
    </xf>
    <xf numFmtId="0" fontId="60" fillId="10" borderId="2" xfId="3" applyFont="1" applyFill="1" applyBorder="1" applyAlignment="1">
      <alignment horizontal="center" vertical="center" shrinkToFit="1"/>
    </xf>
    <xf numFmtId="176" fontId="29" fillId="16" borderId="2" xfId="5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55" fillId="16" borderId="2" xfId="7" applyFont="1" applyFill="1" applyBorder="1" applyAlignment="1">
      <alignment horizontal="center" vertical="center"/>
    </xf>
    <xf numFmtId="0" fontId="60" fillId="16" borderId="2" xfId="3" applyFont="1" applyFill="1" applyBorder="1" applyAlignment="1">
      <alignment horizontal="center" vertical="center" shrinkToFit="1"/>
    </xf>
    <xf numFmtId="0" fontId="68" fillId="6" borderId="13" xfId="1" applyFont="1" applyFill="1" applyBorder="1" applyAlignment="1">
      <alignment horizontal="center" vertical="center"/>
    </xf>
    <xf numFmtId="0" fontId="44" fillId="0" borderId="0" xfId="7" applyAlignment="1">
      <alignment vertical="center" shrinkToFit="1"/>
    </xf>
    <xf numFmtId="0" fontId="44" fillId="0" borderId="2" xfId="7" applyBorder="1" applyAlignment="1">
      <alignment vertical="center" shrinkToFit="1"/>
    </xf>
    <xf numFmtId="0" fontId="49" fillId="0" borderId="2" xfId="7" applyFont="1" applyBorder="1" applyAlignment="1">
      <alignment horizontal="center" vertical="center" shrinkToFit="1"/>
    </xf>
    <xf numFmtId="0" fontId="47" fillId="0" borderId="2" xfId="7" applyFont="1" applyBorder="1" applyAlignment="1">
      <alignment horizontal="center" vertical="center" shrinkToFit="1"/>
    </xf>
    <xf numFmtId="49" fontId="29" fillId="2" borderId="29" xfId="7" applyNumberFormat="1" applyFont="1" applyFill="1" applyBorder="1" applyAlignment="1">
      <alignment horizontal="center" vertical="center"/>
    </xf>
    <xf numFmtId="49" fontId="29" fillId="7" borderId="2" xfId="7" applyNumberFormat="1" applyFont="1" applyFill="1" applyBorder="1" applyAlignment="1">
      <alignment horizontal="center" vertical="center"/>
    </xf>
    <xf numFmtId="49" fontId="29" fillId="14" borderId="27" xfId="7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4" fillId="0" borderId="26" xfId="3" applyFont="1" applyBorder="1" applyAlignment="1">
      <alignment horizontal="center" vertical="center" shrinkToFit="1"/>
    </xf>
    <xf numFmtId="0" fontId="44" fillId="0" borderId="2" xfId="7" applyBorder="1" applyAlignment="1">
      <alignment horizontal="center" vertical="center" shrinkToFit="1"/>
    </xf>
    <xf numFmtId="176" fontId="56" fillId="0" borderId="0" xfId="5" applyNumberFormat="1" applyFont="1" applyAlignment="1">
      <alignment horizontal="center" vertical="center"/>
    </xf>
    <xf numFmtId="176" fontId="29" fillId="0" borderId="0" xfId="5" applyNumberFormat="1" applyFont="1" applyBorder="1" applyAlignment="1">
      <alignment horizontal="left" vertical="center"/>
    </xf>
    <xf numFmtId="176" fontId="9" fillId="0" borderId="0" xfId="5" applyNumberFormat="1" applyFont="1" applyBorder="1" applyAlignment="1">
      <alignment horizontal="left" vertical="center"/>
    </xf>
    <xf numFmtId="176" fontId="9" fillId="0" borderId="0" xfId="5" applyNumberFormat="1" applyFont="1" applyAlignment="1">
      <alignment horizontal="left" vertical="center" wrapText="1"/>
    </xf>
    <xf numFmtId="176" fontId="30" fillId="0" borderId="0" xfId="5" applyNumberFormat="1" applyFont="1" applyAlignment="1">
      <alignment horizontal="left" vertical="center" wrapText="1"/>
    </xf>
    <xf numFmtId="14" fontId="47" fillId="8" borderId="0" xfId="7" applyNumberFormat="1" applyFont="1" applyFill="1" applyAlignment="1">
      <alignment horizontal="center" vertical="center"/>
    </xf>
    <xf numFmtId="14" fontId="47" fillId="8" borderId="24" xfId="7" applyNumberFormat="1" applyFont="1" applyFill="1" applyBorder="1" applyAlignment="1">
      <alignment horizontal="center" vertical="center"/>
    </xf>
    <xf numFmtId="0" fontId="47" fillId="12" borderId="2" xfId="7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left" vertical="center" wrapText="1"/>
    </xf>
    <xf numFmtId="49" fontId="31" fillId="0" borderId="0" xfId="0" applyNumberFormat="1" applyFont="1" applyAlignment="1">
      <alignment horizontal="left" vertical="center"/>
    </xf>
    <xf numFmtId="0" fontId="33" fillId="4" borderId="10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0" fontId="33" fillId="4" borderId="11" xfId="1" applyFont="1" applyFill="1" applyBorder="1" applyAlignment="1">
      <alignment horizontal="center" vertical="center"/>
    </xf>
    <xf numFmtId="0" fontId="33" fillId="4" borderId="12" xfId="1" applyFont="1" applyFill="1" applyBorder="1" applyAlignment="1">
      <alignment horizontal="center" vertical="center"/>
    </xf>
    <xf numFmtId="0" fontId="33" fillId="4" borderId="19" xfId="1" applyFont="1" applyFill="1" applyBorder="1" applyAlignment="1">
      <alignment horizontal="center" vertical="center"/>
    </xf>
    <xf numFmtId="0" fontId="33" fillId="4" borderId="0" xfId="1" applyFont="1" applyFill="1" applyBorder="1" applyAlignment="1">
      <alignment horizontal="center" vertical="center"/>
    </xf>
    <xf numFmtId="0" fontId="33" fillId="4" borderId="20" xfId="1" applyFont="1" applyFill="1" applyBorder="1" applyAlignment="1">
      <alignment horizontal="center" vertical="center"/>
    </xf>
    <xf numFmtId="0" fontId="33" fillId="4" borderId="21" xfId="1" applyFont="1" applyFill="1" applyBorder="1" applyAlignment="1">
      <alignment horizontal="center" vertical="center"/>
    </xf>
    <xf numFmtId="0" fontId="33" fillId="4" borderId="22" xfId="1" applyFont="1" applyFill="1" applyBorder="1" applyAlignment="1">
      <alignment horizontal="center" vertical="center"/>
    </xf>
    <xf numFmtId="0" fontId="33" fillId="4" borderId="23" xfId="1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4" borderId="15" xfId="1" applyFont="1" applyFill="1" applyBorder="1" applyAlignment="1">
      <alignment horizontal="center" vertical="center"/>
    </xf>
    <xf numFmtId="0" fontId="33" fillId="4" borderId="16" xfId="1" applyFont="1" applyFill="1" applyBorder="1" applyAlignment="1">
      <alignment horizontal="center" vertical="center"/>
    </xf>
  </cellXfs>
  <cellStyles count="8">
    <cellStyle name="쉼표 [0]" xfId="2" builtinId="6"/>
    <cellStyle name="쉼표 [0] 2" xfId="5" xr:uid="{00000000-0005-0000-0000-000001000000}"/>
    <cellStyle name="제목 2" xfId="1" builtinId="17"/>
    <cellStyle name="표준" xfId="0" builtinId="0"/>
    <cellStyle name="표준 10" xfId="6" xr:uid="{00000000-0005-0000-0000-000004000000}"/>
    <cellStyle name="표준 2" xfId="4" xr:uid="{00000000-0005-0000-0000-000005000000}"/>
    <cellStyle name="표준 3" xfId="7" xr:uid="{00000000-0005-0000-0000-000006000000}"/>
    <cellStyle name="표준 8" xfId="3" xr:uid="{00000000-0005-0000-0000-000007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CC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0000CC"/>
      <color rgb="FFCC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112058</xdr:colOff>
      <xdr:row>0</xdr:row>
      <xdr:rowOff>56028</xdr:rowOff>
    </xdr:from>
    <xdr:to>
      <xdr:col>25</xdr:col>
      <xdr:colOff>447692</xdr:colOff>
      <xdr:row>15</xdr:row>
      <xdr:rowOff>324970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7146" y="56028"/>
          <a:ext cx="4436987" cy="6275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268941</xdr:colOff>
      <xdr:row>0</xdr:row>
      <xdr:rowOff>593911</xdr:rowOff>
    </xdr:from>
    <xdr:to>
      <xdr:col>23</xdr:col>
      <xdr:colOff>604575</xdr:colOff>
      <xdr:row>18</xdr:row>
      <xdr:rowOff>134471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1" y="593911"/>
          <a:ext cx="4436987" cy="6275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616322</xdr:colOff>
      <xdr:row>0</xdr:row>
      <xdr:rowOff>11206</xdr:rowOff>
    </xdr:from>
    <xdr:to>
      <xdr:col>24</xdr:col>
      <xdr:colOff>268398</xdr:colOff>
      <xdr:row>15</xdr:row>
      <xdr:rowOff>381001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3" y="11206"/>
          <a:ext cx="4436987" cy="6275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447675</xdr:colOff>
      <xdr:row>0</xdr:row>
      <xdr:rowOff>95250</xdr:rowOff>
    </xdr:from>
    <xdr:to>
      <xdr:col>24</xdr:col>
      <xdr:colOff>84062</xdr:colOff>
      <xdr:row>14</xdr:row>
      <xdr:rowOff>150720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95250"/>
          <a:ext cx="4436987" cy="6275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149860</xdr:colOff>
      <xdr:row>0</xdr:row>
      <xdr:rowOff>0</xdr:rowOff>
    </xdr:from>
    <xdr:to>
      <xdr:col>34</xdr:col>
      <xdr:colOff>126546</xdr:colOff>
      <xdr:row>16</xdr:row>
      <xdr:rowOff>295275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7460" y="0"/>
          <a:ext cx="5463086" cy="7715250"/>
        </a:xfrm>
        <a:prstGeom prst="rect">
          <a:avLst/>
        </a:prstGeom>
      </xdr:spPr>
    </xdr:pic>
    <xdr:clientData/>
  </xdr:twoCellAnchor>
  <xdr:twoCellAnchor editAs="oneCell">
    <xdr:from>
      <xdr:col>34</xdr:col>
      <xdr:colOff>228782</xdr:colOff>
      <xdr:row>0</xdr:row>
      <xdr:rowOff>0</xdr:rowOff>
    </xdr:from>
    <xdr:to>
      <xdr:col>42</xdr:col>
      <xdr:colOff>205468</xdr:colOff>
      <xdr:row>16</xdr:row>
      <xdr:rowOff>295275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02782" y="0"/>
          <a:ext cx="5463086" cy="7715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0</xdr:row>
      <xdr:rowOff>47625</xdr:rowOff>
    </xdr:from>
    <xdr:to>
      <xdr:col>18</xdr:col>
      <xdr:colOff>188837</xdr:colOff>
      <xdr:row>12</xdr:row>
      <xdr:rowOff>217395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47625"/>
          <a:ext cx="4436987" cy="6275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1-04-22\Desktop\!%20&#50672;&#44396;&#49373;%20210118\1.%20&#50672;&#44396;&#49373;\&#50672;&#44396;&#49373;\&#9733;&#47532;&#44536;&#50868;&#50689;%20&#51221;&#48372;\!%20(&#52572;&#49888;&#54868;)%20&#50672;&#44396;&#49373;%20&#48148;&#46161;&#45824;&#54924;&#49457;&#51201;%20&#48143;%20&#49888;&#49345;&#51221;&#483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1-04-22\Documents\&#52852;&#52852;&#50724;&#53665;%20&#48155;&#51008;%20&#54028;&#51068;\&#44060;&#48324;&#52628;&#52392;(150%20&#51068;&#48152;&#50672;&#44396;&#49373;%20&#51077;&#45800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단대회 출전자격(순위)"/>
      <sheetName val="연구생"/>
      <sheetName val="회비관리용"/>
      <sheetName val="22 연구생선발대회 결과 (누적)"/>
      <sheetName val="멘탈교육 대상자(2024)"/>
      <sheetName val="대회명단(순위-자퇴후) "/>
      <sheetName val="임시(가나다순)"/>
      <sheetName val="참가비(가나다-회비)"/>
      <sheetName val="거래내역조회"/>
      <sheetName val="조정대국 등"/>
    </sheetNames>
    <sheetDataSet>
      <sheetData sheetId="0"/>
      <sheetData sheetId="1">
        <row r="4">
          <cell r="BI4">
            <v>863.5</v>
          </cell>
          <cell r="BJ4" t="str">
            <v>1</v>
          </cell>
          <cell r="BK4" t="str">
            <v>10/07</v>
          </cell>
          <cell r="BL4">
            <v>1</v>
          </cell>
          <cell r="BM4" t="str">
            <v>(입단)유신성</v>
          </cell>
          <cell r="BN4" t="str">
            <v>남</v>
          </cell>
          <cell r="BO4" t="str">
            <v>류동완</v>
          </cell>
          <cell r="BP4">
            <v>38755</v>
          </cell>
        </row>
        <row r="5">
          <cell r="BI5">
            <v>855.5</v>
          </cell>
          <cell r="BJ5" t="str">
            <v>3</v>
          </cell>
          <cell r="BK5" t="str">
            <v>10/06</v>
          </cell>
          <cell r="BL5">
            <v>2</v>
          </cell>
          <cell r="BM5" t="str">
            <v>강경현</v>
          </cell>
          <cell r="BN5" t="str">
            <v>남</v>
          </cell>
          <cell r="BO5" t="str">
            <v>충암</v>
          </cell>
          <cell r="BP5">
            <v>39009</v>
          </cell>
        </row>
        <row r="6">
          <cell r="BI6">
            <v>843.5</v>
          </cell>
          <cell r="BJ6" t="str">
            <v>2</v>
          </cell>
          <cell r="BK6" t="str">
            <v>09/27</v>
          </cell>
          <cell r="BL6">
            <v>3</v>
          </cell>
          <cell r="BM6" t="str">
            <v>윤서율</v>
          </cell>
          <cell r="BN6" t="str">
            <v>남</v>
          </cell>
          <cell r="BO6" t="str">
            <v>류동완</v>
          </cell>
          <cell r="BP6">
            <v>39562</v>
          </cell>
        </row>
        <row r="7">
          <cell r="BI7">
            <v>833</v>
          </cell>
          <cell r="BJ7" t="str">
            <v>4</v>
          </cell>
          <cell r="BK7" t="str">
            <v>10/06</v>
          </cell>
          <cell r="BL7">
            <v>4</v>
          </cell>
          <cell r="BM7" t="str">
            <v>김현석</v>
          </cell>
          <cell r="BN7" t="str">
            <v>남</v>
          </cell>
          <cell r="BO7" t="str">
            <v>장수영</v>
          </cell>
          <cell r="BP7">
            <v>39074</v>
          </cell>
        </row>
        <row r="8">
          <cell r="BI8">
            <v>826</v>
          </cell>
          <cell r="BJ8" t="str">
            <v>7</v>
          </cell>
          <cell r="BK8" t="str">
            <v>10/04</v>
          </cell>
          <cell r="BL8">
            <v>5</v>
          </cell>
          <cell r="BM8" t="str">
            <v>이주영</v>
          </cell>
          <cell r="BN8" t="str">
            <v>남</v>
          </cell>
          <cell r="BO8" t="str">
            <v>한종진</v>
          </cell>
          <cell r="BP8">
            <v>39902</v>
          </cell>
        </row>
        <row r="9">
          <cell r="BI9">
            <v>824.5</v>
          </cell>
          <cell r="BJ9" t="str">
            <v>5</v>
          </cell>
          <cell r="BK9" t="str">
            <v>10/08</v>
          </cell>
          <cell r="BL9">
            <v>6</v>
          </cell>
          <cell r="BM9" t="str">
            <v>정재민</v>
          </cell>
          <cell r="BN9" t="str">
            <v>남</v>
          </cell>
          <cell r="BO9" t="str">
            <v>류동완</v>
          </cell>
          <cell r="BP9">
            <v>38898</v>
          </cell>
        </row>
        <row r="10">
          <cell r="BI10">
            <v>805</v>
          </cell>
          <cell r="BJ10" t="str">
            <v>13</v>
          </cell>
          <cell r="BK10" t="str">
            <v>10/04</v>
          </cell>
          <cell r="BL10">
            <v>7</v>
          </cell>
          <cell r="BM10" t="str">
            <v>김태헌</v>
          </cell>
          <cell r="BN10" t="str">
            <v>남</v>
          </cell>
          <cell r="BO10" t="str">
            <v>장수영</v>
          </cell>
          <cell r="BP10">
            <v>39150</v>
          </cell>
        </row>
        <row r="11">
          <cell r="BI11">
            <v>804.5</v>
          </cell>
          <cell r="BJ11" t="str">
            <v>8</v>
          </cell>
          <cell r="BK11" t="str">
            <v>10/04</v>
          </cell>
          <cell r="BL11">
            <v>8</v>
          </cell>
          <cell r="BM11" t="str">
            <v>김상영</v>
          </cell>
          <cell r="BN11" t="str">
            <v>남</v>
          </cell>
          <cell r="BO11" t="str">
            <v>한종진</v>
          </cell>
          <cell r="BP11">
            <v>39267</v>
          </cell>
        </row>
        <row r="12">
          <cell r="BI12">
            <v>799.5</v>
          </cell>
          <cell r="BJ12" t="str">
            <v>11</v>
          </cell>
          <cell r="BK12" t="str">
            <v>10/02</v>
          </cell>
          <cell r="BL12">
            <v>9</v>
          </cell>
          <cell r="BM12" t="str">
            <v>이신우</v>
          </cell>
          <cell r="BN12" t="str">
            <v>남</v>
          </cell>
          <cell r="BO12" t="str">
            <v>충암</v>
          </cell>
          <cell r="BP12">
            <v>39036</v>
          </cell>
        </row>
        <row r="13">
          <cell r="BI13">
            <v>792</v>
          </cell>
          <cell r="BJ13" t="str">
            <v>14</v>
          </cell>
          <cell r="BK13" t="str">
            <v>10/08</v>
          </cell>
          <cell r="BL13">
            <v>10</v>
          </cell>
          <cell r="BM13" t="str">
            <v>박정현</v>
          </cell>
          <cell r="BN13" t="str">
            <v>남</v>
          </cell>
          <cell r="BO13" t="str">
            <v>류동완</v>
          </cell>
          <cell r="BP13">
            <v>38800</v>
          </cell>
        </row>
        <row r="14">
          <cell r="BI14">
            <v>779.5</v>
          </cell>
          <cell r="BJ14" t="str">
            <v>12</v>
          </cell>
          <cell r="BK14" t="str">
            <v>10/02</v>
          </cell>
          <cell r="BL14">
            <v>11</v>
          </cell>
          <cell r="BM14" t="str">
            <v>변정민</v>
          </cell>
          <cell r="BN14" t="str">
            <v>남</v>
          </cell>
          <cell r="BO14" t="str">
            <v>충암</v>
          </cell>
          <cell r="BP14">
            <v>39179</v>
          </cell>
        </row>
        <row r="15">
          <cell r="BI15">
            <v>773.5</v>
          </cell>
          <cell r="BJ15" t="str">
            <v>6</v>
          </cell>
          <cell r="BK15" t="str">
            <v>10/02</v>
          </cell>
          <cell r="BL15">
            <v>12</v>
          </cell>
          <cell r="BM15" t="str">
            <v>정원찬</v>
          </cell>
          <cell r="BN15" t="str">
            <v>남</v>
          </cell>
          <cell r="BO15" t="str">
            <v>산본</v>
          </cell>
          <cell r="BP15">
            <v>39449</v>
          </cell>
        </row>
        <row r="16">
          <cell r="BI16">
            <v>756.5</v>
          </cell>
          <cell r="BJ16" t="str">
            <v>21</v>
          </cell>
          <cell r="BK16" t="str">
            <v>10/02</v>
          </cell>
          <cell r="BL16">
            <v>13</v>
          </cell>
          <cell r="BM16" t="str">
            <v>박종찬</v>
          </cell>
          <cell r="BN16" t="str">
            <v>남</v>
          </cell>
          <cell r="BO16" t="str">
            <v>류동완</v>
          </cell>
          <cell r="BP16">
            <v>40295</v>
          </cell>
        </row>
        <row r="17">
          <cell r="BI17">
            <v>750</v>
          </cell>
          <cell r="BJ17" t="str">
            <v>9</v>
          </cell>
          <cell r="BK17" t="str">
            <v>10/02</v>
          </cell>
          <cell r="BL17">
            <v>14</v>
          </cell>
          <cell r="BM17" t="str">
            <v>심성민</v>
          </cell>
          <cell r="BN17" t="str">
            <v>남</v>
          </cell>
          <cell r="BO17" t="str">
            <v>충암</v>
          </cell>
          <cell r="BP17">
            <v>39764</v>
          </cell>
        </row>
        <row r="18">
          <cell r="BI18">
            <v>748.5</v>
          </cell>
          <cell r="BJ18" t="str">
            <v>23</v>
          </cell>
          <cell r="BK18" t="str">
            <v>10/07</v>
          </cell>
          <cell r="BL18">
            <v>15</v>
          </cell>
          <cell r="BM18" t="str">
            <v>이린근</v>
          </cell>
          <cell r="BN18" t="str">
            <v>남</v>
          </cell>
          <cell r="BO18" t="str">
            <v>류동완</v>
          </cell>
          <cell r="BP18">
            <v>39947</v>
          </cell>
        </row>
        <row r="19">
          <cell r="BI19">
            <v>721.5</v>
          </cell>
          <cell r="BJ19" t="str">
            <v>10</v>
          </cell>
          <cell r="BK19" t="str">
            <v>10/03</v>
          </cell>
          <cell r="BL19">
            <v>16</v>
          </cell>
          <cell r="BM19" t="str">
            <v>최민서</v>
          </cell>
          <cell r="BN19" t="str">
            <v>여</v>
          </cell>
          <cell r="BO19" t="str">
            <v>한종진</v>
          </cell>
          <cell r="BP19">
            <v>39946</v>
          </cell>
        </row>
        <row r="20">
          <cell r="BI20">
            <v>721</v>
          </cell>
          <cell r="BJ20" t="str">
            <v>16</v>
          </cell>
          <cell r="BK20" t="str">
            <v>10/02</v>
          </cell>
          <cell r="BL20">
            <v>17</v>
          </cell>
          <cell r="BM20" t="str">
            <v>황환희</v>
          </cell>
          <cell r="BN20" t="str">
            <v>남</v>
          </cell>
          <cell r="BO20" t="str">
            <v>충암</v>
          </cell>
          <cell r="BP20">
            <v>38870</v>
          </cell>
        </row>
        <row r="21">
          <cell r="BI21">
            <v>720</v>
          </cell>
          <cell r="BJ21" t="str">
            <v>20</v>
          </cell>
          <cell r="BK21" t="str">
            <v>10/07</v>
          </cell>
          <cell r="BL21">
            <v>18</v>
          </cell>
          <cell r="BM21" t="str">
            <v>홍승우</v>
          </cell>
          <cell r="BN21" t="str">
            <v>남</v>
          </cell>
          <cell r="BO21" t="str">
            <v>충암</v>
          </cell>
          <cell r="BP21">
            <v>38952</v>
          </cell>
        </row>
        <row r="22">
          <cell r="BI22">
            <v>719.5</v>
          </cell>
          <cell r="BJ22" t="str">
            <v>22</v>
          </cell>
          <cell r="BK22" t="str">
            <v>10/06</v>
          </cell>
          <cell r="BL22">
            <v>19</v>
          </cell>
          <cell r="BM22" t="str">
            <v>김동욱</v>
          </cell>
          <cell r="BN22" t="str">
            <v>남</v>
          </cell>
          <cell r="BO22" t="str">
            <v>한종진</v>
          </cell>
          <cell r="BP22">
            <v>40582</v>
          </cell>
        </row>
        <row r="23">
          <cell r="BI23">
            <v>695</v>
          </cell>
          <cell r="BJ23" t="str">
            <v>15</v>
          </cell>
          <cell r="BK23" t="str">
            <v>10/06</v>
          </cell>
          <cell r="BL23">
            <v>20</v>
          </cell>
          <cell r="BM23" t="str">
            <v>김상우</v>
          </cell>
          <cell r="BN23" t="str">
            <v>남</v>
          </cell>
          <cell r="BO23" t="str">
            <v>류동완</v>
          </cell>
          <cell r="BP23">
            <v>39471</v>
          </cell>
        </row>
        <row r="24">
          <cell r="BI24">
            <v>693.5</v>
          </cell>
          <cell r="BJ24" t="str">
            <v>19</v>
          </cell>
          <cell r="BK24" t="str">
            <v>10/05</v>
          </cell>
          <cell r="BL24">
            <v>21</v>
          </cell>
          <cell r="BM24" t="str">
            <v>임현수</v>
          </cell>
          <cell r="BN24" t="str">
            <v>남</v>
          </cell>
          <cell r="BO24" t="str">
            <v>한종진</v>
          </cell>
          <cell r="BP24">
            <v>39919</v>
          </cell>
        </row>
        <row r="25">
          <cell r="BI25">
            <v>692.5</v>
          </cell>
          <cell r="BJ25" t="str">
            <v>25</v>
          </cell>
          <cell r="BK25" t="str">
            <v>10/06</v>
          </cell>
          <cell r="BL25">
            <v>22</v>
          </cell>
          <cell r="BM25" t="str">
            <v>정시우</v>
          </cell>
          <cell r="BN25" t="str">
            <v>남</v>
          </cell>
          <cell r="BO25" t="str">
            <v>한종진</v>
          </cell>
          <cell r="BP25">
            <v>40020</v>
          </cell>
        </row>
        <row r="26">
          <cell r="BI26">
            <v>683</v>
          </cell>
          <cell r="BJ26" t="str">
            <v>18</v>
          </cell>
          <cell r="BK26" t="str">
            <v>10/08</v>
          </cell>
          <cell r="BL26">
            <v>23</v>
          </cell>
          <cell r="BM26" t="str">
            <v>홍승하</v>
          </cell>
          <cell r="BN26" t="str">
            <v>남</v>
          </cell>
          <cell r="BO26" t="str">
            <v>충암</v>
          </cell>
          <cell r="BP26">
            <v>39512</v>
          </cell>
        </row>
        <row r="27">
          <cell r="BI27">
            <v>675.5</v>
          </cell>
          <cell r="BJ27" t="str">
            <v>27</v>
          </cell>
          <cell r="BK27" t="str">
            <v>10/03</v>
          </cell>
          <cell r="BL27">
            <v>24</v>
          </cell>
          <cell r="BM27" t="str">
            <v>이윤성</v>
          </cell>
          <cell r="BN27" t="str">
            <v>남</v>
          </cell>
          <cell r="BO27" t="str">
            <v>한종진</v>
          </cell>
          <cell r="BP27">
            <v>39779</v>
          </cell>
        </row>
        <row r="28">
          <cell r="BI28">
            <v>674</v>
          </cell>
          <cell r="BJ28" t="str">
            <v>17</v>
          </cell>
          <cell r="BK28" t="str">
            <v>10/05</v>
          </cell>
          <cell r="BL28">
            <v>25</v>
          </cell>
          <cell r="BM28" t="str">
            <v>김단유</v>
          </cell>
          <cell r="BN28" t="str">
            <v>남</v>
          </cell>
          <cell r="BO28" t="str">
            <v>류동완</v>
          </cell>
          <cell r="BP28">
            <v>40430</v>
          </cell>
        </row>
        <row r="29">
          <cell r="BI29">
            <v>632.5</v>
          </cell>
          <cell r="BJ29" t="str">
            <v>24</v>
          </cell>
          <cell r="BK29" t="str">
            <v>10/07</v>
          </cell>
          <cell r="BL29">
            <v>26</v>
          </cell>
          <cell r="BM29" t="str">
            <v>김요한</v>
          </cell>
          <cell r="BN29" t="str">
            <v>남</v>
          </cell>
          <cell r="BO29" t="str">
            <v>충암</v>
          </cell>
          <cell r="BP29">
            <v>39181</v>
          </cell>
        </row>
        <row r="30">
          <cell r="BI30">
            <v>631.5</v>
          </cell>
          <cell r="BJ30" t="str">
            <v>26</v>
          </cell>
          <cell r="BK30" t="str">
            <v>10/07</v>
          </cell>
          <cell r="BL30">
            <v>27</v>
          </cell>
          <cell r="BM30" t="str">
            <v>이윤</v>
          </cell>
          <cell r="BN30" t="str">
            <v>여</v>
          </cell>
          <cell r="BO30" t="str">
            <v>류동완</v>
          </cell>
          <cell r="BP30">
            <v>40571</v>
          </cell>
        </row>
        <row r="31">
          <cell r="BI31">
            <v>621</v>
          </cell>
          <cell r="BJ31" t="str">
            <v>28</v>
          </cell>
          <cell r="BK31" t="str">
            <v>10/02</v>
          </cell>
          <cell r="BL31">
            <v>28</v>
          </cell>
          <cell r="BM31" t="str">
            <v>최해권</v>
          </cell>
          <cell r="BN31" t="str">
            <v>남</v>
          </cell>
          <cell r="BO31" t="str">
            <v>한종진</v>
          </cell>
          <cell r="BP31">
            <v>41116</v>
          </cell>
        </row>
        <row r="32">
          <cell r="BI32">
            <v>611</v>
          </cell>
          <cell r="BJ32" t="str">
            <v>29</v>
          </cell>
          <cell r="BK32" t="str">
            <v>10/02</v>
          </cell>
          <cell r="BL32">
            <v>29</v>
          </cell>
          <cell r="BM32" t="str">
            <v>이남경</v>
          </cell>
          <cell r="BN32" t="str">
            <v>여</v>
          </cell>
          <cell r="BO32" t="str">
            <v>한종진</v>
          </cell>
          <cell r="BP32">
            <v>39157</v>
          </cell>
        </row>
        <row r="33">
          <cell r="BI33">
            <v>598.5</v>
          </cell>
          <cell r="BJ33" t="str">
            <v>31</v>
          </cell>
          <cell r="BK33" t="str">
            <v>10/06</v>
          </cell>
          <cell r="BL33">
            <v>30</v>
          </cell>
          <cell r="BM33" t="str">
            <v>이상우</v>
          </cell>
          <cell r="BN33" t="str">
            <v>남</v>
          </cell>
          <cell r="BO33" t="str">
            <v>류동완</v>
          </cell>
          <cell r="BP33">
            <v>40001</v>
          </cell>
        </row>
        <row r="34">
          <cell r="BI34">
            <v>590</v>
          </cell>
          <cell r="BJ34" t="str">
            <v>46</v>
          </cell>
          <cell r="BK34" t="str">
            <v>10/02</v>
          </cell>
          <cell r="BL34">
            <v>31</v>
          </cell>
          <cell r="BM34" t="str">
            <v>장진아</v>
          </cell>
          <cell r="BN34" t="str">
            <v>여</v>
          </cell>
          <cell r="BO34" t="str">
            <v>한종진</v>
          </cell>
          <cell r="BP34">
            <v>38786</v>
          </cell>
        </row>
        <row r="35">
          <cell r="BI35">
            <v>581.5</v>
          </cell>
          <cell r="BJ35" t="str">
            <v>36</v>
          </cell>
          <cell r="BK35" t="str">
            <v>10/06</v>
          </cell>
          <cell r="BL35">
            <v>32</v>
          </cell>
          <cell r="BM35" t="str">
            <v>정우석A</v>
          </cell>
          <cell r="BN35" t="str">
            <v>남</v>
          </cell>
          <cell r="BO35" t="str">
            <v>류동완</v>
          </cell>
          <cell r="BP35">
            <v>40549</v>
          </cell>
        </row>
        <row r="36">
          <cell r="BI36">
            <v>579.5</v>
          </cell>
          <cell r="BJ36" t="str">
            <v>39</v>
          </cell>
          <cell r="BK36" t="str">
            <v>10/05</v>
          </cell>
          <cell r="BL36">
            <v>33</v>
          </cell>
          <cell r="BM36" t="str">
            <v>이서영</v>
          </cell>
          <cell r="BN36" t="str">
            <v>여</v>
          </cell>
          <cell r="BO36" t="str">
            <v>한종진</v>
          </cell>
          <cell r="BP36">
            <v>40142</v>
          </cell>
        </row>
        <row r="37">
          <cell r="BI37">
            <v>570.5</v>
          </cell>
          <cell r="BJ37" t="str">
            <v>37</v>
          </cell>
          <cell r="BK37" t="str">
            <v>10/02</v>
          </cell>
          <cell r="BL37">
            <v>34</v>
          </cell>
          <cell r="BM37" t="str">
            <v>김시현</v>
          </cell>
          <cell r="BN37" t="str">
            <v>남</v>
          </cell>
          <cell r="BO37" t="str">
            <v>충암</v>
          </cell>
          <cell r="BP37">
            <v>39773</v>
          </cell>
        </row>
        <row r="38">
          <cell r="BI38">
            <v>561</v>
          </cell>
          <cell r="BJ38" t="str">
            <v>35</v>
          </cell>
          <cell r="BK38" t="str">
            <v>10/07</v>
          </cell>
          <cell r="BL38">
            <v>35</v>
          </cell>
          <cell r="BM38" t="str">
            <v>김민찬B</v>
          </cell>
          <cell r="BN38" t="str">
            <v>남</v>
          </cell>
          <cell r="BO38" t="str">
            <v>산본</v>
          </cell>
          <cell r="BP38">
            <v>40653</v>
          </cell>
        </row>
        <row r="39">
          <cell r="BI39">
            <v>558</v>
          </cell>
          <cell r="BJ39" t="str">
            <v>40</v>
          </cell>
          <cell r="BK39" t="str">
            <v>09/29</v>
          </cell>
          <cell r="BL39">
            <v>36</v>
          </cell>
          <cell r="BM39" t="str">
            <v>김원대</v>
          </cell>
          <cell r="BN39" t="str">
            <v>남</v>
          </cell>
          <cell r="BO39" t="str">
            <v>한종진</v>
          </cell>
          <cell r="BP39">
            <v>40581</v>
          </cell>
        </row>
        <row r="40">
          <cell r="BI40">
            <v>541.5</v>
          </cell>
          <cell r="BJ40" t="str">
            <v>30</v>
          </cell>
          <cell r="BK40" t="str">
            <v>10/02</v>
          </cell>
          <cell r="BL40">
            <v>37</v>
          </cell>
          <cell r="BM40" t="str">
            <v>지유환</v>
          </cell>
          <cell r="BN40" t="str">
            <v>남</v>
          </cell>
          <cell r="BO40" t="str">
            <v>충암</v>
          </cell>
          <cell r="BP40">
            <v>40823</v>
          </cell>
        </row>
        <row r="41">
          <cell r="BI41">
            <v>535.5</v>
          </cell>
          <cell r="BJ41" t="str">
            <v>38</v>
          </cell>
          <cell r="BK41" t="str">
            <v>10/06</v>
          </cell>
          <cell r="BL41">
            <v>38</v>
          </cell>
          <cell r="BM41" t="str">
            <v>곽동규</v>
          </cell>
          <cell r="BN41" t="str">
            <v>남</v>
          </cell>
          <cell r="BO41" t="str">
            <v>충암</v>
          </cell>
          <cell r="BP41">
            <v>40024</v>
          </cell>
        </row>
        <row r="42">
          <cell r="BI42">
            <v>529</v>
          </cell>
          <cell r="BJ42" t="str">
            <v>41</v>
          </cell>
          <cell r="BK42" t="str">
            <v>10/07</v>
          </cell>
          <cell r="BL42">
            <v>39</v>
          </cell>
          <cell r="BM42" t="str">
            <v>오승주</v>
          </cell>
          <cell r="BN42" t="str">
            <v>남</v>
          </cell>
          <cell r="BO42" t="str">
            <v>류동완</v>
          </cell>
          <cell r="BP42">
            <v>39993</v>
          </cell>
        </row>
        <row r="43">
          <cell r="BI43">
            <v>521</v>
          </cell>
          <cell r="BJ43" t="str">
            <v>50</v>
          </cell>
          <cell r="BK43" t="str">
            <v>10/06</v>
          </cell>
          <cell r="BL43">
            <v>40</v>
          </cell>
          <cell r="BM43" t="str">
            <v>박시하</v>
          </cell>
          <cell r="BN43" t="str">
            <v>남</v>
          </cell>
          <cell r="BO43" t="str">
            <v>류동완</v>
          </cell>
          <cell r="BP43">
            <v>39814</v>
          </cell>
        </row>
        <row r="44">
          <cell r="BI44">
            <v>519</v>
          </cell>
          <cell r="BJ44" t="str">
            <v>32</v>
          </cell>
          <cell r="BK44" t="str">
            <v>10/02</v>
          </cell>
          <cell r="BL44">
            <v>41</v>
          </cell>
          <cell r="BM44" t="str">
            <v>심효준</v>
          </cell>
          <cell r="BN44" t="str">
            <v>남</v>
          </cell>
          <cell r="BO44" t="str">
            <v>장수영</v>
          </cell>
          <cell r="BP44">
            <v>40857</v>
          </cell>
        </row>
        <row r="45">
          <cell r="BI45">
            <v>518</v>
          </cell>
          <cell r="BJ45" t="str">
            <v>47</v>
          </cell>
          <cell r="BK45" t="str">
            <v>10/02</v>
          </cell>
          <cell r="BL45">
            <v>42</v>
          </cell>
          <cell r="BM45" t="str">
            <v>송유진</v>
          </cell>
          <cell r="BN45" t="str">
            <v>여</v>
          </cell>
          <cell r="BO45" t="str">
            <v>류동완</v>
          </cell>
          <cell r="BP45">
            <v>39853</v>
          </cell>
        </row>
        <row r="46">
          <cell r="BI46">
            <v>492</v>
          </cell>
          <cell r="BJ46" t="str">
            <v>34</v>
          </cell>
          <cell r="BK46" t="str">
            <v>10/06</v>
          </cell>
          <cell r="BL46">
            <v>43</v>
          </cell>
          <cell r="BM46" t="str">
            <v>오태민</v>
          </cell>
          <cell r="BN46" t="str">
            <v>남</v>
          </cell>
          <cell r="BO46" t="str">
            <v>류동완</v>
          </cell>
          <cell r="BP46">
            <v>40583</v>
          </cell>
        </row>
        <row r="47">
          <cell r="BI47">
            <v>486</v>
          </cell>
          <cell r="BJ47" t="str">
            <v>33</v>
          </cell>
          <cell r="BK47" t="str">
            <v>10/02</v>
          </cell>
          <cell r="BL47">
            <v>44</v>
          </cell>
          <cell r="BM47" t="str">
            <v>안도현</v>
          </cell>
          <cell r="BN47" t="str">
            <v>남</v>
          </cell>
          <cell r="BO47" t="str">
            <v>장수영</v>
          </cell>
          <cell r="BP47">
            <v>40608</v>
          </cell>
        </row>
        <row r="48">
          <cell r="BI48">
            <v>484.5</v>
          </cell>
          <cell r="BJ48" t="str">
            <v>60</v>
          </cell>
          <cell r="BK48" t="str">
            <v>10/07</v>
          </cell>
          <cell r="BL48">
            <v>45</v>
          </cell>
          <cell r="BM48" t="str">
            <v>송희제</v>
          </cell>
          <cell r="BN48" t="str">
            <v>남</v>
          </cell>
          <cell r="BO48" t="str">
            <v>장수영</v>
          </cell>
          <cell r="BP48">
            <v>40908</v>
          </cell>
        </row>
        <row r="49">
          <cell r="BI49">
            <v>475</v>
          </cell>
          <cell r="BJ49" t="str">
            <v>51</v>
          </cell>
          <cell r="BK49" t="str">
            <v>10/04</v>
          </cell>
          <cell r="BL49">
            <v>46</v>
          </cell>
          <cell r="BM49" t="str">
            <v>송민경</v>
          </cell>
          <cell r="BN49" t="str">
            <v>남</v>
          </cell>
          <cell r="BO49" t="str">
            <v>장수영</v>
          </cell>
          <cell r="BP49">
            <v>39993</v>
          </cell>
        </row>
        <row r="50">
          <cell r="BI50">
            <v>473</v>
          </cell>
          <cell r="BJ50" t="str">
            <v>48</v>
          </cell>
          <cell r="BK50" t="str">
            <v>10/04</v>
          </cell>
          <cell r="BL50">
            <v>47</v>
          </cell>
          <cell r="BM50" t="str">
            <v>최유태</v>
          </cell>
          <cell r="BN50" t="str">
            <v>남</v>
          </cell>
          <cell r="BO50" t="str">
            <v>류동완</v>
          </cell>
          <cell r="BP50">
            <v>39687</v>
          </cell>
        </row>
        <row r="51">
          <cell r="BI51">
            <v>468</v>
          </cell>
          <cell r="BJ51" t="str">
            <v>54</v>
          </cell>
          <cell r="BK51" t="str">
            <v>10/07</v>
          </cell>
          <cell r="BL51">
            <v>48</v>
          </cell>
          <cell r="BM51" t="str">
            <v>강민서(07)</v>
          </cell>
          <cell r="BN51" t="str">
            <v>여</v>
          </cell>
          <cell r="BO51" t="str">
            <v>장수영</v>
          </cell>
          <cell r="BP51">
            <v>39213</v>
          </cell>
        </row>
        <row r="52">
          <cell r="BI52">
            <v>450.5</v>
          </cell>
          <cell r="BJ52" t="str">
            <v>43</v>
          </cell>
          <cell r="BK52" t="str">
            <v>10/06</v>
          </cell>
          <cell r="BL52">
            <v>49</v>
          </cell>
          <cell r="BM52" t="str">
            <v>강태헌</v>
          </cell>
          <cell r="BN52" t="str">
            <v>남</v>
          </cell>
          <cell r="BO52" t="str">
            <v>장수영</v>
          </cell>
          <cell r="BP52">
            <v>40623</v>
          </cell>
        </row>
        <row r="53">
          <cell r="BI53">
            <v>450</v>
          </cell>
          <cell r="BJ53" t="str">
            <v>52</v>
          </cell>
          <cell r="BK53" t="str">
            <v>10/07</v>
          </cell>
          <cell r="BL53">
            <v>50</v>
          </cell>
          <cell r="BM53" t="str">
            <v>신준희</v>
          </cell>
          <cell r="BN53" t="str">
            <v>남</v>
          </cell>
          <cell r="BO53" t="str">
            <v>충암</v>
          </cell>
          <cell r="BP53">
            <v>39994</v>
          </cell>
        </row>
        <row r="54">
          <cell r="BI54">
            <v>430.5</v>
          </cell>
          <cell r="BJ54" t="str">
            <v>44</v>
          </cell>
          <cell r="BK54" t="str">
            <v>10/05</v>
          </cell>
          <cell r="BL54">
            <v>51</v>
          </cell>
          <cell r="BM54" t="str">
            <v>서윤태</v>
          </cell>
          <cell r="BN54" t="str">
            <v>남</v>
          </cell>
          <cell r="BO54" t="str">
            <v>류동완</v>
          </cell>
          <cell r="BP54">
            <v>40181</v>
          </cell>
        </row>
        <row r="55">
          <cell r="BI55">
            <v>430.5</v>
          </cell>
          <cell r="BJ55" t="str">
            <v>42</v>
          </cell>
          <cell r="BK55" t="str">
            <v>10/04</v>
          </cell>
          <cell r="BL55">
            <v>51</v>
          </cell>
          <cell r="BM55" t="str">
            <v>표현우</v>
          </cell>
          <cell r="BN55" t="str">
            <v>남</v>
          </cell>
          <cell r="BO55" t="str">
            <v>류동완</v>
          </cell>
          <cell r="BP55">
            <v>41307</v>
          </cell>
        </row>
        <row r="56">
          <cell r="BI56">
            <v>395</v>
          </cell>
          <cell r="BJ56" t="str">
            <v>59</v>
          </cell>
          <cell r="BK56" t="str">
            <v>10/02</v>
          </cell>
          <cell r="BL56">
            <v>53</v>
          </cell>
          <cell r="BM56" t="str">
            <v>박태준</v>
          </cell>
          <cell r="BN56" t="str">
            <v>남</v>
          </cell>
          <cell r="BO56" t="str">
            <v>개인</v>
          </cell>
          <cell r="BP56">
            <v>41405</v>
          </cell>
        </row>
        <row r="57">
          <cell r="BI57">
            <v>393</v>
          </cell>
          <cell r="BJ57" t="str">
            <v>45</v>
          </cell>
          <cell r="BK57" t="str">
            <v>10/04</v>
          </cell>
          <cell r="BL57">
            <v>54</v>
          </cell>
          <cell r="BM57" t="str">
            <v>김영조</v>
          </cell>
          <cell r="BN57" t="str">
            <v>남</v>
          </cell>
          <cell r="BO57" t="str">
            <v>개인</v>
          </cell>
          <cell r="BP57">
            <v>39936</v>
          </cell>
        </row>
        <row r="58">
          <cell r="BI58">
            <v>377</v>
          </cell>
          <cell r="BJ58" t="str">
            <v>64</v>
          </cell>
          <cell r="BK58" t="str">
            <v>10/08</v>
          </cell>
          <cell r="BL58">
            <v>55</v>
          </cell>
          <cell r="BM58" t="str">
            <v>이동현</v>
          </cell>
          <cell r="BN58" t="str">
            <v>남</v>
          </cell>
          <cell r="BO58" t="str">
            <v>류동완</v>
          </cell>
          <cell r="BP58">
            <v>40909</v>
          </cell>
        </row>
        <row r="59">
          <cell r="BI59">
            <v>373</v>
          </cell>
          <cell r="BJ59" t="str">
            <v>62</v>
          </cell>
          <cell r="BK59" t="str">
            <v>10/05</v>
          </cell>
          <cell r="BL59">
            <v>56</v>
          </cell>
          <cell r="BM59" t="str">
            <v>박성윤</v>
          </cell>
          <cell r="BN59" t="str">
            <v>여</v>
          </cell>
          <cell r="BO59" t="str">
            <v>충암</v>
          </cell>
          <cell r="BP59">
            <v>38882</v>
          </cell>
        </row>
        <row r="60">
          <cell r="BI60">
            <v>367</v>
          </cell>
          <cell r="BJ60" t="str">
            <v>53</v>
          </cell>
          <cell r="BK60" t="str">
            <v>10/07</v>
          </cell>
          <cell r="BL60">
            <v>57</v>
          </cell>
          <cell r="BM60" t="str">
            <v>임사무엘</v>
          </cell>
          <cell r="BN60" t="str">
            <v>남</v>
          </cell>
          <cell r="BO60" t="str">
            <v>개인</v>
          </cell>
          <cell r="BP60">
            <v>41141</v>
          </cell>
        </row>
        <row r="61">
          <cell r="BI61">
            <v>366</v>
          </cell>
          <cell r="BJ61" t="str">
            <v>49</v>
          </cell>
          <cell r="BK61" t="str">
            <v>10/04</v>
          </cell>
          <cell r="BL61">
            <v>58</v>
          </cell>
          <cell r="BM61" t="str">
            <v>쇼마</v>
          </cell>
          <cell r="BN61" t="str">
            <v>남</v>
          </cell>
          <cell r="BO61" t="str">
            <v>한종진</v>
          </cell>
          <cell r="BP61">
            <v>40723</v>
          </cell>
        </row>
        <row r="62">
          <cell r="BI62">
            <v>360</v>
          </cell>
          <cell r="BJ62" t="str">
            <v>56</v>
          </cell>
          <cell r="BK62" t="str">
            <v>10/06</v>
          </cell>
          <cell r="BL62">
            <v>59</v>
          </cell>
          <cell r="BM62" t="str">
            <v>박준수</v>
          </cell>
          <cell r="BN62" t="str">
            <v>남</v>
          </cell>
          <cell r="BO62" t="str">
            <v>한종진</v>
          </cell>
          <cell r="BP62">
            <v>40749</v>
          </cell>
        </row>
        <row r="63">
          <cell r="BI63">
            <v>346</v>
          </cell>
          <cell r="BJ63" t="str">
            <v>74</v>
          </cell>
          <cell r="BK63" t="str">
            <v>10/07</v>
          </cell>
          <cell r="BL63">
            <v>60</v>
          </cell>
          <cell r="BM63" t="str">
            <v>김사랑</v>
          </cell>
          <cell r="BN63" t="str">
            <v>여</v>
          </cell>
          <cell r="BO63" t="str">
            <v>충암</v>
          </cell>
          <cell r="BP63">
            <v>39555</v>
          </cell>
        </row>
        <row r="64">
          <cell r="BI64">
            <v>342.5</v>
          </cell>
          <cell r="BJ64" t="str">
            <v>65</v>
          </cell>
          <cell r="BK64" t="str">
            <v>10/02</v>
          </cell>
          <cell r="BL64">
            <v>61</v>
          </cell>
          <cell r="BM64" t="str">
            <v>고도원</v>
          </cell>
          <cell r="BN64" t="str">
            <v>남</v>
          </cell>
          <cell r="BO64" t="str">
            <v>류동완</v>
          </cell>
          <cell r="BP64">
            <v>41202</v>
          </cell>
        </row>
        <row r="65">
          <cell r="BI65">
            <v>338</v>
          </cell>
          <cell r="BJ65" t="str">
            <v>63</v>
          </cell>
          <cell r="BK65" t="str">
            <v>10/07</v>
          </cell>
          <cell r="BL65">
            <v>62</v>
          </cell>
          <cell r="BM65" t="str">
            <v>우달영</v>
          </cell>
          <cell r="BN65" t="str">
            <v>남</v>
          </cell>
          <cell r="BO65" t="str">
            <v>충암</v>
          </cell>
          <cell r="BP65">
            <v>40739</v>
          </cell>
        </row>
        <row r="66">
          <cell r="BI66">
            <v>310</v>
          </cell>
          <cell r="BJ66" t="str">
            <v>57</v>
          </cell>
          <cell r="BK66" t="str">
            <v>09/24</v>
          </cell>
          <cell r="BL66">
            <v>63</v>
          </cell>
          <cell r="BM66" t="str">
            <v>권우준</v>
          </cell>
          <cell r="BN66" t="str">
            <v>남</v>
          </cell>
          <cell r="BO66" t="str">
            <v>개인</v>
          </cell>
          <cell r="BP66">
            <v>39734</v>
          </cell>
        </row>
        <row r="67">
          <cell r="BI67">
            <v>304</v>
          </cell>
          <cell r="BJ67" t="str">
            <v>58</v>
          </cell>
          <cell r="BK67" t="str">
            <v>10/07</v>
          </cell>
          <cell r="BL67">
            <v>64</v>
          </cell>
          <cell r="BM67" t="str">
            <v>이요한</v>
          </cell>
          <cell r="BN67" t="str">
            <v>남</v>
          </cell>
          <cell r="BO67" t="str">
            <v>류동완</v>
          </cell>
          <cell r="BP67">
            <v>39861</v>
          </cell>
        </row>
        <row r="68">
          <cell r="BI68">
            <v>303</v>
          </cell>
          <cell r="BJ68" t="str">
            <v>55</v>
          </cell>
          <cell r="BK68" t="str">
            <v>10/05</v>
          </cell>
          <cell r="BL68">
            <v>65</v>
          </cell>
          <cell r="BM68" t="str">
            <v>윤영찬</v>
          </cell>
          <cell r="BN68" t="str">
            <v>남</v>
          </cell>
          <cell r="BO68" t="str">
            <v>장수영</v>
          </cell>
          <cell r="BP68">
            <v>39276</v>
          </cell>
        </row>
        <row r="69">
          <cell r="BI69">
            <v>302</v>
          </cell>
          <cell r="BJ69" t="str">
            <v>79</v>
          </cell>
          <cell r="BK69" t="str">
            <v>10/07</v>
          </cell>
          <cell r="BL69">
            <v>66</v>
          </cell>
          <cell r="BM69" t="str">
            <v>김홍규</v>
          </cell>
          <cell r="BN69" t="str">
            <v>남</v>
          </cell>
          <cell r="BO69" t="str">
            <v>충암</v>
          </cell>
          <cell r="BP69">
            <v>39975</v>
          </cell>
        </row>
        <row r="70">
          <cell r="BI70">
            <v>295</v>
          </cell>
          <cell r="BJ70" t="str">
            <v>67</v>
          </cell>
          <cell r="BK70" t="str">
            <v>10/07</v>
          </cell>
          <cell r="BL70">
            <v>67</v>
          </cell>
          <cell r="BM70" t="str">
            <v>정지율</v>
          </cell>
          <cell r="BN70" t="str">
            <v>여</v>
          </cell>
          <cell r="BO70" t="str">
            <v>평택엘리트</v>
          </cell>
          <cell r="BP70">
            <v>40562</v>
          </cell>
        </row>
        <row r="71">
          <cell r="BI71">
            <v>274</v>
          </cell>
          <cell r="BJ71" t="str">
            <v>70</v>
          </cell>
          <cell r="BK71" t="str">
            <v>10/05</v>
          </cell>
          <cell r="BL71">
            <v>68</v>
          </cell>
          <cell r="BM71" t="str">
            <v>박송현</v>
          </cell>
          <cell r="BN71" t="str">
            <v>여</v>
          </cell>
          <cell r="BO71" t="str">
            <v>충암</v>
          </cell>
          <cell r="BP71">
            <v>39470</v>
          </cell>
        </row>
        <row r="72">
          <cell r="BI72">
            <v>258</v>
          </cell>
          <cell r="BJ72" t="str">
            <v>71</v>
          </cell>
          <cell r="BK72" t="str">
            <v>10/06</v>
          </cell>
          <cell r="BL72">
            <v>69</v>
          </cell>
          <cell r="BM72" t="str">
            <v>이에덴</v>
          </cell>
          <cell r="BN72" t="str">
            <v>남</v>
          </cell>
          <cell r="BO72" t="str">
            <v>충암</v>
          </cell>
          <cell r="BP72">
            <v>40143</v>
          </cell>
        </row>
        <row r="73">
          <cell r="BI73">
            <v>249</v>
          </cell>
          <cell r="BJ73" t="str">
            <v>66</v>
          </cell>
          <cell r="BK73" t="str">
            <v>10/07</v>
          </cell>
          <cell r="BL73">
            <v>70</v>
          </cell>
          <cell r="BM73" t="str">
            <v>윤진서(10)</v>
          </cell>
          <cell r="BN73" t="str">
            <v>남</v>
          </cell>
          <cell r="BO73" t="str">
            <v>충암</v>
          </cell>
          <cell r="BP73">
            <v>40226</v>
          </cell>
        </row>
        <row r="74">
          <cell r="BI74">
            <v>237</v>
          </cell>
          <cell r="BJ74" t="str">
            <v>75</v>
          </cell>
          <cell r="BK74" t="str">
            <v>10/07</v>
          </cell>
          <cell r="BL74">
            <v>71</v>
          </cell>
          <cell r="BM74" t="str">
            <v>김준원</v>
          </cell>
          <cell r="BN74" t="str">
            <v>남</v>
          </cell>
          <cell r="BO74" t="str">
            <v>한종진</v>
          </cell>
          <cell r="BP74">
            <v>41105</v>
          </cell>
        </row>
        <row r="75">
          <cell r="BI75">
            <v>229.5</v>
          </cell>
          <cell r="BJ75" t="str">
            <v>68</v>
          </cell>
          <cell r="BK75" t="str">
            <v>10/06</v>
          </cell>
          <cell r="BL75">
            <v>72</v>
          </cell>
          <cell r="BM75" t="str">
            <v>이도준</v>
          </cell>
          <cell r="BN75" t="str">
            <v>남</v>
          </cell>
          <cell r="BO75" t="str">
            <v>류동완</v>
          </cell>
          <cell r="BP75">
            <v>40655</v>
          </cell>
        </row>
        <row r="76">
          <cell r="BI76">
            <v>217</v>
          </cell>
          <cell r="BJ76" t="str">
            <v>82</v>
          </cell>
          <cell r="BK76" t="str">
            <v>10/04</v>
          </cell>
          <cell r="BL76">
            <v>73</v>
          </cell>
          <cell r="BM76" t="str">
            <v>이현</v>
          </cell>
          <cell r="BN76" t="str">
            <v>여</v>
          </cell>
          <cell r="BO76" t="str">
            <v>한종진</v>
          </cell>
          <cell r="BP76">
            <v>40120</v>
          </cell>
        </row>
        <row r="77">
          <cell r="BI77">
            <v>213.5</v>
          </cell>
          <cell r="BJ77" t="str">
            <v>91</v>
          </cell>
          <cell r="BK77" t="str">
            <v>10/04</v>
          </cell>
          <cell r="BL77">
            <v>74</v>
          </cell>
          <cell r="BM77" t="str">
            <v>황보선준</v>
          </cell>
          <cell r="BN77" t="str">
            <v>남</v>
          </cell>
          <cell r="BO77" t="str">
            <v>한종진</v>
          </cell>
          <cell r="BP77">
            <v>41020</v>
          </cell>
        </row>
        <row r="78">
          <cell r="BI78">
            <v>212.5</v>
          </cell>
          <cell r="BJ78" t="str">
            <v>69</v>
          </cell>
          <cell r="BK78" t="str">
            <v>10/07</v>
          </cell>
          <cell r="BL78">
            <v>75</v>
          </cell>
          <cell r="BM78" t="str">
            <v>박민수</v>
          </cell>
          <cell r="BN78" t="str">
            <v>남</v>
          </cell>
          <cell r="BO78" t="str">
            <v>장수영</v>
          </cell>
          <cell r="BP78">
            <v>40595</v>
          </cell>
        </row>
        <row r="79">
          <cell r="BI79">
            <v>175</v>
          </cell>
          <cell r="BJ79" t="str">
            <v>72</v>
          </cell>
          <cell r="BK79" t="str">
            <v>10/02</v>
          </cell>
          <cell r="BL79">
            <v>76</v>
          </cell>
          <cell r="BM79" t="str">
            <v>곽경원</v>
          </cell>
          <cell r="BN79" t="str">
            <v>남</v>
          </cell>
          <cell r="BO79" t="str">
            <v>산본</v>
          </cell>
          <cell r="BP79">
            <v>40859</v>
          </cell>
        </row>
        <row r="80">
          <cell r="BI80">
            <v>172.5</v>
          </cell>
          <cell r="BJ80" t="str">
            <v>76</v>
          </cell>
          <cell r="BK80" t="str">
            <v>10/07</v>
          </cell>
          <cell r="BL80">
            <v>77</v>
          </cell>
          <cell r="BM80" t="str">
            <v>김홍민</v>
          </cell>
          <cell r="BN80" t="str">
            <v>남</v>
          </cell>
          <cell r="BO80" t="str">
            <v>충암</v>
          </cell>
          <cell r="BP80">
            <v>40829</v>
          </cell>
        </row>
        <row r="81">
          <cell r="BI81">
            <v>160.5</v>
          </cell>
          <cell r="BJ81" t="str">
            <v>81</v>
          </cell>
          <cell r="BK81" t="str">
            <v>10/07</v>
          </cell>
          <cell r="BL81">
            <v>78</v>
          </cell>
          <cell r="BM81" t="str">
            <v>곽무성</v>
          </cell>
          <cell r="BN81" t="str">
            <v>남</v>
          </cell>
          <cell r="BO81" t="str">
            <v>충암</v>
          </cell>
          <cell r="BP81">
            <v>40107</v>
          </cell>
        </row>
        <row r="82">
          <cell r="BI82">
            <v>157.5</v>
          </cell>
          <cell r="BJ82" t="str">
            <v>83</v>
          </cell>
          <cell r="BK82" t="str">
            <v>10/02</v>
          </cell>
          <cell r="BL82">
            <v>79</v>
          </cell>
          <cell r="BM82" t="str">
            <v>박지민</v>
          </cell>
          <cell r="BN82" t="str">
            <v>여</v>
          </cell>
          <cell r="BO82" t="str">
            <v>류동완</v>
          </cell>
          <cell r="BP82">
            <v>39852</v>
          </cell>
        </row>
        <row r="83">
          <cell r="BI83">
            <v>153.5</v>
          </cell>
          <cell r="BJ83" t="str">
            <v>73</v>
          </cell>
          <cell r="BK83" t="str">
            <v>10/06</v>
          </cell>
          <cell r="BL83">
            <v>80</v>
          </cell>
          <cell r="BM83" t="str">
            <v>유준상(09)</v>
          </cell>
          <cell r="BN83" t="str">
            <v>남</v>
          </cell>
          <cell r="BO83" t="str">
            <v>류동완</v>
          </cell>
          <cell r="BP83">
            <v>40162</v>
          </cell>
        </row>
        <row r="84">
          <cell r="BI84">
            <v>141.5</v>
          </cell>
          <cell r="BJ84" t="str">
            <v>87</v>
          </cell>
          <cell r="BK84" t="str">
            <v>10/02</v>
          </cell>
          <cell r="BL84">
            <v>81</v>
          </cell>
          <cell r="BM84" t="str">
            <v>김예찬</v>
          </cell>
          <cell r="BN84" t="str">
            <v>남</v>
          </cell>
          <cell r="BO84" t="str">
            <v>장수영</v>
          </cell>
          <cell r="BP84">
            <v>41468</v>
          </cell>
        </row>
        <row r="85">
          <cell r="BI85">
            <v>139.5</v>
          </cell>
          <cell r="BJ85" t="str">
            <v>100</v>
          </cell>
          <cell r="BK85" t="str">
            <v>10/04</v>
          </cell>
          <cell r="BL85">
            <v>82</v>
          </cell>
          <cell r="BM85" t="str">
            <v>박혜인</v>
          </cell>
          <cell r="BN85" t="str">
            <v>남</v>
          </cell>
          <cell r="BO85" t="str">
            <v>류동완</v>
          </cell>
          <cell r="BP85">
            <v>40755</v>
          </cell>
        </row>
        <row r="86">
          <cell r="BI86">
            <v>118</v>
          </cell>
          <cell r="BJ86" t="str">
            <v>94</v>
          </cell>
          <cell r="BK86" t="str">
            <v>10/07</v>
          </cell>
          <cell r="BL86">
            <v>83</v>
          </cell>
          <cell r="BM86" t="str">
            <v>유세율</v>
          </cell>
          <cell r="BN86" t="str">
            <v>여</v>
          </cell>
          <cell r="BO86" t="str">
            <v>류동완</v>
          </cell>
          <cell r="BP86">
            <v>40605</v>
          </cell>
        </row>
        <row r="87">
          <cell r="BI87">
            <v>105</v>
          </cell>
          <cell r="BJ87" t="str">
            <v>61</v>
          </cell>
          <cell r="BK87" t="str">
            <v>10/07</v>
          </cell>
          <cell r="BL87">
            <v>84</v>
          </cell>
          <cell r="BM87" t="str">
            <v>전종찬</v>
          </cell>
          <cell r="BN87" t="str">
            <v>남</v>
          </cell>
          <cell r="BO87" t="str">
            <v>장수영</v>
          </cell>
          <cell r="BP87">
            <v>40563</v>
          </cell>
        </row>
        <row r="88">
          <cell r="BI88">
            <v>95</v>
          </cell>
          <cell r="BJ88" t="str">
            <v>88</v>
          </cell>
          <cell r="BK88" t="str">
            <v>10/03</v>
          </cell>
          <cell r="BL88">
            <v>85</v>
          </cell>
          <cell r="BM88" t="str">
            <v>김정현</v>
          </cell>
          <cell r="BN88" t="str">
            <v>남</v>
          </cell>
          <cell r="BO88" t="str">
            <v>류동완</v>
          </cell>
          <cell r="BP88">
            <v>42380</v>
          </cell>
        </row>
        <row r="89">
          <cell r="BI89">
            <v>92.5</v>
          </cell>
          <cell r="BJ89" t="str">
            <v>96</v>
          </cell>
          <cell r="BK89" t="str">
            <v>10/08</v>
          </cell>
          <cell r="BL89">
            <v>86</v>
          </cell>
          <cell r="BM89" t="str">
            <v>염윤찬</v>
          </cell>
          <cell r="BN89" t="str">
            <v>남</v>
          </cell>
          <cell r="BO89" t="str">
            <v>류동완</v>
          </cell>
          <cell r="BP89">
            <v>40774</v>
          </cell>
        </row>
        <row r="90">
          <cell r="BI90">
            <v>83</v>
          </cell>
          <cell r="BJ90" t="str">
            <v>89</v>
          </cell>
          <cell r="BK90" t="str">
            <v>10/06</v>
          </cell>
          <cell r="BL90">
            <v>87</v>
          </cell>
          <cell r="BM90" t="str">
            <v>이대건</v>
          </cell>
          <cell r="BN90" t="str">
            <v>남</v>
          </cell>
          <cell r="BO90" t="str">
            <v>장수영</v>
          </cell>
          <cell r="BP90">
            <v>41016</v>
          </cell>
        </row>
        <row r="91">
          <cell r="BI91">
            <v>80.5</v>
          </cell>
          <cell r="BJ91" t="str">
            <v>95</v>
          </cell>
          <cell r="BK91" t="str">
            <v>10/08</v>
          </cell>
          <cell r="BL91">
            <v>88</v>
          </cell>
          <cell r="BM91" t="str">
            <v>김단우</v>
          </cell>
          <cell r="BN91" t="str">
            <v>남</v>
          </cell>
          <cell r="BO91" t="str">
            <v>류동완</v>
          </cell>
          <cell r="BP91">
            <v>40863</v>
          </cell>
        </row>
        <row r="92">
          <cell r="BI92">
            <v>80</v>
          </cell>
          <cell r="BJ92" t="str">
            <v>90</v>
          </cell>
          <cell r="BK92" t="str">
            <v>10/06</v>
          </cell>
          <cell r="BL92">
            <v>89</v>
          </cell>
          <cell r="BM92" t="str">
            <v>전준영</v>
          </cell>
          <cell r="BN92" t="str">
            <v>남</v>
          </cell>
          <cell r="BO92" t="str">
            <v>장수영</v>
          </cell>
          <cell r="BP92">
            <v>40856</v>
          </cell>
        </row>
        <row r="93">
          <cell r="BI93">
            <v>78.5</v>
          </cell>
          <cell r="BJ93" t="str">
            <v>97</v>
          </cell>
          <cell r="BK93" t="str">
            <v>10/02</v>
          </cell>
          <cell r="BL93">
            <v>90</v>
          </cell>
          <cell r="BM93" t="str">
            <v>문리찬</v>
          </cell>
          <cell r="BN93" t="str">
            <v>남</v>
          </cell>
          <cell r="BO93" t="str">
            <v>개인</v>
          </cell>
          <cell r="BP93">
            <v>40835</v>
          </cell>
        </row>
        <row r="94">
          <cell r="BI94">
            <v>73</v>
          </cell>
          <cell r="BJ94" t="str">
            <v>84</v>
          </cell>
          <cell r="BK94" t="str">
            <v>10/04</v>
          </cell>
          <cell r="BL94">
            <v>91</v>
          </cell>
          <cell r="BM94" t="str">
            <v>오세현</v>
          </cell>
          <cell r="BN94" t="str">
            <v>남</v>
          </cell>
          <cell r="BO94" t="str">
            <v>세종옥득진</v>
          </cell>
          <cell r="BP94">
            <v>41409</v>
          </cell>
        </row>
        <row r="95">
          <cell r="BI95">
            <v>71</v>
          </cell>
          <cell r="BJ95" t="str">
            <v>78</v>
          </cell>
          <cell r="BK95" t="str">
            <v>10/05</v>
          </cell>
          <cell r="BL95">
            <v>92</v>
          </cell>
          <cell r="BM95" t="str">
            <v>이서준</v>
          </cell>
          <cell r="BN95" t="str">
            <v>남</v>
          </cell>
          <cell r="BO95" t="str">
            <v xml:space="preserve">장수영 </v>
          </cell>
          <cell r="BP95">
            <v>41339</v>
          </cell>
        </row>
        <row r="96">
          <cell r="BI96">
            <v>62</v>
          </cell>
          <cell r="BJ96">
            <v>93</v>
          </cell>
          <cell r="BK96">
            <v>0</v>
          </cell>
          <cell r="BL96">
            <v>93</v>
          </cell>
          <cell r="BM96" t="str">
            <v>박하진</v>
          </cell>
          <cell r="BN96" t="str">
            <v>여</v>
          </cell>
          <cell r="BO96" t="str">
            <v>장수영</v>
          </cell>
          <cell r="BP96">
            <v>39981</v>
          </cell>
        </row>
        <row r="97">
          <cell r="BI97">
            <v>60.5</v>
          </cell>
          <cell r="BJ97">
            <v>94</v>
          </cell>
          <cell r="BK97">
            <v>0</v>
          </cell>
          <cell r="BL97">
            <v>94</v>
          </cell>
          <cell r="BM97" t="str">
            <v>정재인</v>
          </cell>
          <cell r="BN97" t="str">
            <v>여</v>
          </cell>
          <cell r="BO97" t="str">
            <v>송파이세돌</v>
          </cell>
          <cell r="BP97">
            <v>40728</v>
          </cell>
        </row>
        <row r="98">
          <cell r="BI98">
            <v>55.5</v>
          </cell>
          <cell r="BJ98" t="str">
            <v>86</v>
          </cell>
          <cell r="BK98" t="str">
            <v>10/06</v>
          </cell>
          <cell r="BL98">
            <v>95</v>
          </cell>
          <cell r="BM98" t="str">
            <v>강지우</v>
          </cell>
          <cell r="BN98" t="str">
            <v>여</v>
          </cell>
          <cell r="BO98" t="str">
            <v>한종진</v>
          </cell>
          <cell r="BP98">
            <v>40570</v>
          </cell>
        </row>
        <row r="99">
          <cell r="BI99">
            <v>54</v>
          </cell>
          <cell r="BJ99" t="str">
            <v>77</v>
          </cell>
          <cell r="BK99" t="str">
            <v>10/06</v>
          </cell>
          <cell r="BL99">
            <v>96</v>
          </cell>
          <cell r="BM99" t="str">
            <v>문근우</v>
          </cell>
          <cell r="BN99" t="str">
            <v>남</v>
          </cell>
          <cell r="BO99" t="str">
            <v>한종진</v>
          </cell>
          <cell r="BP99">
            <v>40916</v>
          </cell>
        </row>
        <row r="100">
          <cell r="BI100">
            <v>52.5</v>
          </cell>
          <cell r="BJ100" t="str">
            <v>80</v>
          </cell>
          <cell r="BK100" t="str">
            <v>10/07</v>
          </cell>
          <cell r="BL100">
            <v>97</v>
          </cell>
          <cell r="BM100" t="str">
            <v>이현영</v>
          </cell>
          <cell r="BN100" t="str">
            <v>여</v>
          </cell>
          <cell r="BO100" t="str">
            <v xml:space="preserve">충암 </v>
          </cell>
          <cell r="BP100">
            <v>40583</v>
          </cell>
        </row>
        <row r="101">
          <cell r="BI101">
            <v>26</v>
          </cell>
          <cell r="BJ101" t="str">
            <v>85</v>
          </cell>
          <cell r="BK101" t="str">
            <v>10/04</v>
          </cell>
          <cell r="BL101">
            <v>98</v>
          </cell>
          <cell r="BM101" t="str">
            <v>윤현성</v>
          </cell>
          <cell r="BN101" t="str">
            <v>남</v>
          </cell>
          <cell r="BO101" t="str">
            <v>개인</v>
          </cell>
          <cell r="BP101">
            <v>40207</v>
          </cell>
        </row>
        <row r="102">
          <cell r="BI102">
            <v>24</v>
          </cell>
          <cell r="BJ102" t="str">
            <v>93</v>
          </cell>
          <cell r="BK102" t="str">
            <v>10/06</v>
          </cell>
          <cell r="BL102">
            <v>99</v>
          </cell>
          <cell r="BM102" t="str">
            <v>전승혁</v>
          </cell>
          <cell r="BN102" t="str">
            <v>남</v>
          </cell>
          <cell r="BO102" t="str">
            <v>장수영</v>
          </cell>
          <cell r="BP102">
            <v>40988</v>
          </cell>
        </row>
        <row r="103">
          <cell r="BI103">
            <v>18.5</v>
          </cell>
          <cell r="BJ103" t="str">
            <v>92</v>
          </cell>
          <cell r="BK103" t="str">
            <v>10/07</v>
          </cell>
          <cell r="BL103">
            <v>100</v>
          </cell>
          <cell r="BM103" t="str">
            <v>허태웅</v>
          </cell>
          <cell r="BN103" t="str">
            <v>남</v>
          </cell>
          <cell r="BO103" t="str">
            <v>송도이세돌</v>
          </cell>
          <cell r="BP103">
            <v>41338</v>
          </cell>
        </row>
        <row r="104">
          <cell r="BI104">
            <v>7.5</v>
          </cell>
          <cell r="BJ104">
            <v>101</v>
          </cell>
          <cell r="BK104">
            <v>0</v>
          </cell>
          <cell r="BL104">
            <v>101</v>
          </cell>
          <cell r="BM104" t="str">
            <v>유건우</v>
          </cell>
          <cell r="BN104" t="str">
            <v>남</v>
          </cell>
          <cell r="BO104" t="str">
            <v>산본</v>
          </cell>
          <cell r="BP104">
            <v>40107</v>
          </cell>
        </row>
        <row r="105">
          <cell r="BI105">
            <v>5.5</v>
          </cell>
          <cell r="BJ105">
            <v>102</v>
          </cell>
          <cell r="BK105">
            <v>0</v>
          </cell>
          <cell r="BL105">
            <v>102</v>
          </cell>
          <cell r="BM105" t="str">
            <v>신다빈</v>
          </cell>
          <cell r="BN105" t="str">
            <v>여</v>
          </cell>
          <cell r="BO105" t="str">
            <v>류동완</v>
          </cell>
          <cell r="BP105">
            <v>40000</v>
          </cell>
        </row>
        <row r="106">
          <cell r="BI106">
            <v>5</v>
          </cell>
          <cell r="BJ106" t="str">
            <v>98</v>
          </cell>
          <cell r="BK106" t="str">
            <v>10/07</v>
          </cell>
          <cell r="BL106">
            <v>103</v>
          </cell>
          <cell r="BM106" t="str">
            <v>김태은</v>
          </cell>
          <cell r="BN106" t="str">
            <v>여</v>
          </cell>
          <cell r="BO106" t="str">
            <v>한종진</v>
          </cell>
          <cell r="BP106">
            <v>42058</v>
          </cell>
        </row>
        <row r="107">
          <cell r="BI107">
            <v>3</v>
          </cell>
          <cell r="BJ107" t="e">
            <v>#N/A</v>
          </cell>
          <cell r="BK107">
            <v>0</v>
          </cell>
          <cell r="BL107">
            <v>104</v>
          </cell>
          <cell r="BM107" t="str">
            <v>김하영</v>
          </cell>
          <cell r="BN107" t="str">
            <v>남</v>
          </cell>
          <cell r="BO107" t="str">
            <v>송도이세돌</v>
          </cell>
          <cell r="BP107">
            <v>39843</v>
          </cell>
        </row>
        <row r="108">
          <cell r="BI108">
            <v>2</v>
          </cell>
          <cell r="BJ108" t="str">
            <v>99</v>
          </cell>
          <cell r="BK108" t="str">
            <v>10/02</v>
          </cell>
          <cell r="BL108">
            <v>105</v>
          </cell>
          <cell r="BM108" t="str">
            <v>서승유</v>
          </cell>
          <cell r="BN108" t="str">
            <v>남</v>
          </cell>
          <cell r="BO108" t="str">
            <v>PBA</v>
          </cell>
          <cell r="BP108">
            <v>41799</v>
          </cell>
        </row>
        <row r="109">
          <cell r="BI109">
            <v>2</v>
          </cell>
          <cell r="BJ109" t="e">
            <v>#N/A</v>
          </cell>
          <cell r="BK109">
            <v>0</v>
          </cell>
          <cell r="BL109">
            <v>105</v>
          </cell>
          <cell r="BM109" t="str">
            <v>김서훈</v>
          </cell>
          <cell r="BN109" t="str">
            <v>남</v>
          </cell>
          <cell r="BO109" t="str">
            <v xml:space="preserve">동작프로 </v>
          </cell>
          <cell r="BP109">
            <v>41541</v>
          </cell>
        </row>
        <row r="110">
          <cell r="BI110">
            <v>2</v>
          </cell>
          <cell r="BJ110">
            <v>0</v>
          </cell>
          <cell r="BK110">
            <v>0</v>
          </cell>
          <cell r="BL110">
            <v>105</v>
          </cell>
          <cell r="BM110" t="str">
            <v>김시후</v>
          </cell>
          <cell r="BN110" t="str">
            <v>남</v>
          </cell>
          <cell r="BO110" t="str">
            <v xml:space="preserve">장수영 </v>
          </cell>
          <cell r="BP110">
            <v>41111</v>
          </cell>
        </row>
        <row r="111">
          <cell r="BI111">
            <v>681.5</v>
          </cell>
          <cell r="BJ111">
            <v>0</v>
          </cell>
          <cell r="BK111">
            <v>0</v>
          </cell>
          <cell r="BL111" t="e">
            <v>#N/A</v>
          </cell>
          <cell r="BM111" t="str">
            <v>(입단)윤서원</v>
          </cell>
          <cell r="BN111" t="str">
            <v>남</v>
          </cell>
          <cell r="BO111" t="str">
            <v>류동완</v>
          </cell>
          <cell r="BP111">
            <v>39562</v>
          </cell>
        </row>
        <row r="112">
          <cell r="BI112">
            <v>0</v>
          </cell>
          <cell r="BJ112">
            <v>0</v>
          </cell>
          <cell r="BK112">
            <v>0</v>
          </cell>
          <cell r="BL112" t="e">
            <v>#N/A</v>
          </cell>
          <cell r="BM112" t="str">
            <v>(불참)배준서</v>
          </cell>
          <cell r="BN112" t="str">
            <v>남</v>
          </cell>
          <cell r="BO112" t="str">
            <v>위례이세돌</v>
          </cell>
          <cell r="BP112">
            <v>40177</v>
          </cell>
        </row>
        <row r="113">
          <cell r="BI113">
            <v>0</v>
          </cell>
          <cell r="BJ113">
            <v>0</v>
          </cell>
          <cell r="BK113">
            <v>0</v>
          </cell>
          <cell r="BL113" t="e">
            <v>#N/A</v>
          </cell>
          <cell r="BM113" t="str">
            <v>(불참)신온유</v>
          </cell>
          <cell r="BN113" t="str">
            <v>남</v>
          </cell>
          <cell r="BO113" t="str">
            <v>명지캐슬</v>
          </cell>
          <cell r="BP113">
            <v>40623</v>
          </cell>
        </row>
        <row r="114">
          <cell r="BI114">
            <v>0</v>
          </cell>
          <cell r="BJ114">
            <v>0</v>
          </cell>
          <cell r="BK114">
            <v>0</v>
          </cell>
          <cell r="BL114" t="e">
            <v>#N/A</v>
          </cell>
          <cell r="BM114" t="str">
            <v>(불참)양재영</v>
          </cell>
          <cell r="BN114" t="str">
            <v>여</v>
          </cell>
          <cell r="BO114" t="str">
            <v>송파이세돌</v>
          </cell>
          <cell r="BP114">
            <v>41387</v>
          </cell>
        </row>
        <row r="115">
          <cell r="BI115">
            <v>0</v>
          </cell>
          <cell r="BJ115">
            <v>0</v>
          </cell>
          <cell r="BK115">
            <v>0</v>
          </cell>
          <cell r="BL115" t="e">
            <v>#N/A</v>
          </cell>
          <cell r="BM115" t="str">
            <v>(불참)정윤호</v>
          </cell>
          <cell r="BN115" t="str">
            <v>남</v>
          </cell>
          <cell r="BO115" t="str">
            <v>송파이세돌</v>
          </cell>
          <cell r="BP115">
            <v>41355</v>
          </cell>
        </row>
        <row r="116">
          <cell r="BI116">
            <v>0</v>
          </cell>
          <cell r="BJ116">
            <v>0</v>
          </cell>
          <cell r="BK116">
            <v>0</v>
          </cell>
          <cell r="BL116" t="e">
            <v>#N/A</v>
          </cell>
          <cell r="BM116" t="str">
            <v>(불참)정지호</v>
          </cell>
          <cell r="BN116" t="str">
            <v>남</v>
          </cell>
          <cell r="BO116" t="str">
            <v>송파이세돌</v>
          </cell>
          <cell r="BP116">
            <v>42482</v>
          </cell>
        </row>
        <row r="117">
          <cell r="BI117">
            <v>68.5</v>
          </cell>
          <cell r="BJ117">
            <v>0</v>
          </cell>
          <cell r="BK117">
            <v>0</v>
          </cell>
          <cell r="BL117" t="e">
            <v>#N/A</v>
          </cell>
          <cell r="BM117" t="str">
            <v>(자퇴)최강우</v>
          </cell>
          <cell r="BN117" t="str">
            <v>남</v>
          </cell>
          <cell r="BO117" t="str">
            <v>장수영</v>
          </cell>
          <cell r="BP117">
            <v>40964</v>
          </cell>
        </row>
        <row r="118">
          <cell r="BI118">
            <v>130</v>
          </cell>
          <cell r="BJ118">
            <v>0</v>
          </cell>
          <cell r="BK118">
            <v>0</v>
          </cell>
          <cell r="BL118" t="e">
            <v>#N/A</v>
          </cell>
          <cell r="BM118" t="str">
            <v>(자퇴)김주훈</v>
          </cell>
          <cell r="BN118" t="str">
            <v>남</v>
          </cell>
          <cell r="BO118" t="str">
            <v>개인</v>
          </cell>
          <cell r="BP118">
            <v>40988</v>
          </cell>
        </row>
        <row r="119">
          <cell r="BI119">
            <v>0</v>
          </cell>
          <cell r="BJ119">
            <v>0</v>
          </cell>
          <cell r="BK119">
            <v>0</v>
          </cell>
          <cell r="BL119" t="e">
            <v>#N/A</v>
          </cell>
          <cell r="BM119" t="str">
            <v>(자퇴)박태환</v>
          </cell>
          <cell r="BN119" t="str">
            <v>남</v>
          </cell>
          <cell r="BO119" t="str">
            <v>바른</v>
          </cell>
          <cell r="BP119">
            <v>40837</v>
          </cell>
        </row>
        <row r="120">
          <cell r="BI120">
            <v>0</v>
          </cell>
          <cell r="BJ120">
            <v>0</v>
          </cell>
          <cell r="BK120">
            <v>0</v>
          </cell>
          <cell r="BL120" t="e">
            <v>#N/A</v>
          </cell>
          <cell r="BM120" t="str">
            <v>(자퇴)전종찬</v>
          </cell>
          <cell r="BN120" t="str">
            <v>남</v>
          </cell>
          <cell r="BO120" t="str">
            <v>개인</v>
          </cell>
          <cell r="BP120">
            <v>40563</v>
          </cell>
        </row>
        <row r="121">
          <cell r="BI121">
            <v>0</v>
          </cell>
          <cell r="BJ121">
            <v>0</v>
          </cell>
          <cell r="BK121">
            <v>0</v>
          </cell>
          <cell r="BL121" t="e">
            <v>#N/A</v>
          </cell>
          <cell r="BM121" t="str">
            <v>(자퇴)정우석B</v>
          </cell>
          <cell r="BN121" t="str">
            <v>남</v>
          </cell>
          <cell r="BO121" t="str">
            <v>류동완</v>
          </cell>
          <cell r="BP121">
            <v>40637</v>
          </cell>
        </row>
        <row r="122">
          <cell r="BI122">
            <v>0</v>
          </cell>
          <cell r="BJ122">
            <v>0</v>
          </cell>
          <cell r="BK122">
            <v>0</v>
          </cell>
          <cell r="BL122" t="e">
            <v>#N/A</v>
          </cell>
          <cell r="BM122" t="str">
            <v>고이케</v>
          </cell>
          <cell r="BN122" t="str">
            <v>남</v>
          </cell>
          <cell r="BO122" t="str">
            <v>한종진</v>
          </cell>
          <cell r="BP122">
            <v>40863</v>
          </cell>
        </row>
        <row r="123">
          <cell r="BI123">
            <v>0</v>
          </cell>
          <cell r="BJ123">
            <v>0</v>
          </cell>
          <cell r="BK123">
            <v>0</v>
          </cell>
          <cell r="BL123" t="e">
            <v>#N/A</v>
          </cell>
          <cell r="BM123" t="str">
            <v>김동찬</v>
          </cell>
          <cell r="BN123" t="str">
            <v>남</v>
          </cell>
          <cell r="BO123" t="str">
            <v>충암</v>
          </cell>
          <cell r="BP123">
            <v>40266</v>
          </cell>
        </row>
        <row r="124">
          <cell r="BI124">
            <v>0</v>
          </cell>
          <cell r="BJ124">
            <v>0</v>
          </cell>
          <cell r="BK124">
            <v>0</v>
          </cell>
          <cell r="BL124" t="e">
            <v>#N/A</v>
          </cell>
          <cell r="BM124" t="str">
            <v>김민찬A</v>
          </cell>
          <cell r="BN124" t="str">
            <v>남</v>
          </cell>
          <cell r="BO124" t="str">
            <v>류동완</v>
          </cell>
          <cell r="BP124">
            <v>40609</v>
          </cell>
        </row>
        <row r="125">
          <cell r="BI125">
            <v>0</v>
          </cell>
          <cell r="BJ125">
            <v>0</v>
          </cell>
          <cell r="BK125">
            <v>0</v>
          </cell>
          <cell r="BL125" t="e">
            <v>#N/A</v>
          </cell>
          <cell r="BM125" t="str">
            <v>노지온</v>
          </cell>
          <cell r="BN125" t="str">
            <v>남</v>
          </cell>
          <cell r="BO125" t="str">
            <v>충암</v>
          </cell>
          <cell r="BP125">
            <v>40438</v>
          </cell>
        </row>
        <row r="126">
          <cell r="BI126">
            <v>0</v>
          </cell>
          <cell r="BJ126">
            <v>0</v>
          </cell>
          <cell r="BK126">
            <v>0</v>
          </cell>
          <cell r="BL126" t="e">
            <v>#N/A</v>
          </cell>
          <cell r="BM126" t="str">
            <v>문지환</v>
          </cell>
          <cell r="BN126" t="str">
            <v>남</v>
          </cell>
          <cell r="BO126" t="str">
            <v>평택엘리트</v>
          </cell>
          <cell r="BP126">
            <v>41602</v>
          </cell>
        </row>
        <row r="127">
          <cell r="BI127">
            <v>0</v>
          </cell>
          <cell r="BJ127">
            <v>0</v>
          </cell>
          <cell r="BK127">
            <v>0</v>
          </cell>
          <cell r="BL127" t="e">
            <v>#N/A</v>
          </cell>
          <cell r="BM127" t="str">
            <v>박선우</v>
          </cell>
          <cell r="BN127" t="str">
            <v>남</v>
          </cell>
          <cell r="BO127" t="str">
            <v>멘토스</v>
          </cell>
          <cell r="BP127">
            <v>40676</v>
          </cell>
        </row>
        <row r="128">
          <cell r="BI128">
            <v>0</v>
          </cell>
          <cell r="BJ128">
            <v>0</v>
          </cell>
          <cell r="BK128">
            <v>0</v>
          </cell>
          <cell r="BL128" t="e">
            <v>#N/A</v>
          </cell>
          <cell r="BM128" t="str">
            <v>박지환</v>
          </cell>
          <cell r="BN128" t="str">
            <v>남</v>
          </cell>
          <cell r="BO128" t="str">
            <v>PBA</v>
          </cell>
          <cell r="BP128">
            <v>39981</v>
          </cell>
        </row>
        <row r="129">
          <cell r="BI129">
            <v>0</v>
          </cell>
          <cell r="BJ129">
            <v>0</v>
          </cell>
          <cell r="BK129">
            <v>0</v>
          </cell>
          <cell r="BL129" t="e">
            <v>#N/A</v>
          </cell>
          <cell r="BM129" t="str">
            <v>유영주</v>
          </cell>
          <cell r="BN129" t="str">
            <v>남</v>
          </cell>
          <cell r="BO129" t="str">
            <v>진석</v>
          </cell>
          <cell r="BP129">
            <v>40688</v>
          </cell>
        </row>
        <row r="130">
          <cell r="BI130">
            <v>0</v>
          </cell>
          <cell r="BJ130">
            <v>0</v>
          </cell>
          <cell r="BK130">
            <v>0</v>
          </cell>
          <cell r="BL130" t="e">
            <v>#N/A</v>
          </cell>
          <cell r="BM130" t="str">
            <v>유현준</v>
          </cell>
          <cell r="BN130" t="str">
            <v>남</v>
          </cell>
          <cell r="BO130" t="str">
            <v>류동완</v>
          </cell>
          <cell r="BP130">
            <v>40606</v>
          </cell>
        </row>
        <row r="131">
          <cell r="BI131">
            <v>0</v>
          </cell>
          <cell r="BJ131">
            <v>0</v>
          </cell>
          <cell r="BK131">
            <v>0</v>
          </cell>
          <cell r="BL131" t="e">
            <v>#N/A</v>
          </cell>
          <cell r="BM131" t="str">
            <v>이상윤</v>
          </cell>
          <cell r="BN131" t="str">
            <v>남</v>
          </cell>
          <cell r="BO131" t="str">
            <v>잠실유창혁</v>
          </cell>
          <cell r="BP131">
            <v>40466</v>
          </cell>
        </row>
        <row r="132">
          <cell r="BI132">
            <v>0</v>
          </cell>
          <cell r="BJ132">
            <v>0</v>
          </cell>
          <cell r="BK132">
            <v>0</v>
          </cell>
          <cell r="BL132" t="e">
            <v>#N/A</v>
          </cell>
          <cell r="BM132" t="str">
            <v>전우탁</v>
          </cell>
          <cell r="BN132" t="str">
            <v>남</v>
          </cell>
          <cell r="BO132" t="str">
            <v>개인</v>
          </cell>
          <cell r="BP132">
            <v>39466</v>
          </cell>
        </row>
        <row r="133">
          <cell r="BI133">
            <v>0</v>
          </cell>
          <cell r="BJ133">
            <v>0</v>
          </cell>
          <cell r="BK133">
            <v>0</v>
          </cell>
          <cell r="BL133" t="e">
            <v>#N/A</v>
          </cell>
          <cell r="BM133" t="str">
            <v>정인</v>
          </cell>
          <cell r="BN133" t="str">
            <v>남</v>
          </cell>
          <cell r="BO133" t="str">
            <v>엘리트</v>
          </cell>
          <cell r="BP133">
            <v>40576</v>
          </cell>
        </row>
        <row r="134">
          <cell r="BI134">
            <v>0</v>
          </cell>
          <cell r="BJ134">
            <v>0</v>
          </cell>
          <cell r="BK134">
            <v>0</v>
          </cell>
          <cell r="BL134" t="e">
            <v>#N/A</v>
          </cell>
          <cell r="BM134" t="str">
            <v>(자퇴)김윤건</v>
          </cell>
          <cell r="BN134" t="str">
            <v>남</v>
          </cell>
          <cell r="BO134" t="str">
            <v>산본</v>
          </cell>
          <cell r="BP134">
            <v>38870</v>
          </cell>
        </row>
        <row r="135">
          <cell r="BI135">
            <v>0</v>
          </cell>
          <cell r="BJ135">
            <v>0</v>
          </cell>
          <cell r="BK135">
            <v>0</v>
          </cell>
          <cell r="BL135" t="e">
            <v>#N/A</v>
          </cell>
          <cell r="BM135" t="str">
            <v>(자퇴)송형찬</v>
          </cell>
          <cell r="BN135" t="str">
            <v>남</v>
          </cell>
          <cell r="BO135" t="str">
            <v>개인</v>
          </cell>
          <cell r="BP135">
            <v>39707</v>
          </cell>
        </row>
        <row r="136">
          <cell r="BI136">
            <v>0</v>
          </cell>
          <cell r="BJ136">
            <v>0</v>
          </cell>
          <cell r="BK136">
            <v>0</v>
          </cell>
          <cell r="BL136" t="e">
            <v>#N/A</v>
          </cell>
          <cell r="BM136" t="str">
            <v>(자퇴)유민서</v>
          </cell>
          <cell r="BN136" t="str">
            <v>남</v>
          </cell>
          <cell r="BO136" t="str">
            <v>메타</v>
          </cell>
          <cell r="BP136">
            <v>41064</v>
          </cell>
        </row>
        <row r="139">
          <cell r="BM139">
            <v>0</v>
          </cell>
          <cell r="BN139" t="e">
            <v>#N/A</v>
          </cell>
          <cell r="BO139" t="e">
            <v>#N/A</v>
          </cell>
          <cell r="BP139" t="e">
            <v>#N/A</v>
          </cell>
        </row>
        <row r="140">
          <cell r="BM140">
            <v>0</v>
          </cell>
          <cell r="BN140" t="e">
            <v>#N/A</v>
          </cell>
          <cell r="BO140" t="e">
            <v>#N/A</v>
          </cell>
          <cell r="BP140" t="e">
            <v>#N/A</v>
          </cell>
        </row>
        <row r="141">
          <cell r="BM141">
            <v>0</v>
          </cell>
          <cell r="BN141" t="e">
            <v>#N/A</v>
          </cell>
          <cell r="BO141" t="e">
            <v>#N/A</v>
          </cell>
          <cell r="BP14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추첨"/>
      <sheetName val="1회전 16명 추첨대상(17-30위)"/>
    </sheetNames>
    <sheetDataSet>
      <sheetData sheetId="0" refreshError="1">
        <row r="2">
          <cell r="B2" t="str">
            <v>고윤서</v>
          </cell>
          <cell r="C2">
            <v>11</v>
          </cell>
        </row>
        <row r="3">
          <cell r="B3" t="str">
            <v>김상영</v>
          </cell>
          <cell r="C3">
            <v>3</v>
          </cell>
        </row>
        <row r="4">
          <cell r="B4" t="str">
            <v>김상원</v>
          </cell>
          <cell r="C4">
            <v>9</v>
          </cell>
        </row>
        <row r="5">
          <cell r="B5" t="str">
            <v>김태헌</v>
          </cell>
          <cell r="C5">
            <v>10</v>
          </cell>
        </row>
        <row r="6">
          <cell r="B6" t="str">
            <v>김현석</v>
          </cell>
          <cell r="C6">
            <v>1</v>
          </cell>
        </row>
        <row r="7">
          <cell r="B7" t="str">
            <v>류승민</v>
          </cell>
          <cell r="C7">
            <v>16</v>
          </cell>
        </row>
        <row r="8">
          <cell r="B8" t="str">
            <v>박동혁</v>
          </cell>
          <cell r="C8">
            <v>6</v>
          </cell>
        </row>
        <row r="9">
          <cell r="B9" t="str">
            <v>박정현</v>
          </cell>
          <cell r="C9">
            <v>15</v>
          </cell>
        </row>
        <row r="10">
          <cell r="B10" t="str">
            <v>변정민</v>
          </cell>
          <cell r="C10">
            <v>2</v>
          </cell>
        </row>
        <row r="11">
          <cell r="B11" t="str">
            <v>신유민</v>
          </cell>
          <cell r="C11">
            <v>5</v>
          </cell>
        </row>
        <row r="12">
          <cell r="B12" t="str">
            <v>오형석</v>
          </cell>
          <cell r="C12">
            <v>14</v>
          </cell>
        </row>
        <row r="13">
          <cell r="B13" t="str">
            <v>이현민</v>
          </cell>
          <cell r="C13">
            <v>4</v>
          </cell>
        </row>
        <row r="14">
          <cell r="B14" t="str">
            <v>정원찬</v>
          </cell>
          <cell r="C14">
            <v>8</v>
          </cell>
        </row>
        <row r="15">
          <cell r="B15" t="str">
            <v>정준우</v>
          </cell>
          <cell r="C15">
            <v>12</v>
          </cell>
        </row>
        <row r="16">
          <cell r="B16" t="str">
            <v>조은호</v>
          </cell>
          <cell r="C16">
            <v>13</v>
          </cell>
        </row>
        <row r="17">
          <cell r="B17" t="str">
            <v>홍승우</v>
          </cell>
          <cell r="C17">
            <v>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투명도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C45"/>
  <sheetViews>
    <sheetView view="pageBreakPreview" zoomScaleNormal="100" zoomScaleSheetLayoutView="100" workbookViewId="0">
      <pane xSplit="5" ySplit="15" topLeftCell="F16" activePane="bottomRight" state="frozen"/>
      <selection pane="topRight" activeCell="F1" sqref="F1"/>
      <selection pane="bottomLeft" activeCell="A17" sqref="A17"/>
      <selection pane="bottomRight" activeCell="A16" sqref="A16:E29"/>
    </sheetView>
  </sheetViews>
  <sheetFormatPr defaultRowHeight="17.25"/>
  <cols>
    <col min="1" max="1" width="4.25" style="61" customWidth="1"/>
    <col min="2" max="2" width="9.375" style="43" customWidth="1"/>
    <col min="3" max="3" width="18.875" style="62" customWidth="1"/>
    <col min="4" max="4" width="3.375" style="61" customWidth="1"/>
    <col min="5" max="5" width="9.375" style="63" customWidth="1"/>
    <col min="6" max="6" width="7.375" style="60" customWidth="1"/>
    <col min="7" max="7" width="9.75" style="64" hidden="1" customWidth="1"/>
    <col min="8" max="8" width="8.25" style="61" hidden="1" customWidth="1"/>
    <col min="9" max="9" width="9.5" style="61" hidden="1" customWidth="1"/>
    <col min="10" max="10" width="9.875" style="60" hidden="1" customWidth="1"/>
    <col min="11" max="11" width="7.75" style="60" hidden="1" customWidth="1"/>
    <col min="12" max="12" width="10.25" style="60" hidden="1" customWidth="1"/>
    <col min="13" max="13" width="11.125" style="60" hidden="1" customWidth="1"/>
    <col min="14" max="14" width="0" style="60" hidden="1" customWidth="1"/>
    <col min="15" max="15" width="13.25" style="60" hidden="1" customWidth="1"/>
    <col min="16" max="16" width="9.125" style="60" hidden="1" customWidth="1"/>
    <col min="17" max="17" width="0" style="60" hidden="1" customWidth="1"/>
    <col min="18" max="18" width="12.5" style="60" hidden="1" customWidth="1"/>
    <col min="19" max="19" width="1.125" style="60" customWidth="1"/>
    <col min="20" max="29" width="5" style="127" customWidth="1"/>
    <col min="30" max="16384" width="9" style="60"/>
  </cols>
  <sheetData>
    <row r="1" spans="1:29" ht="27.75" customHeight="1">
      <c r="A1" s="137" t="s">
        <v>202</v>
      </c>
      <c r="B1" s="137"/>
      <c r="C1" s="137"/>
      <c r="D1" s="137"/>
      <c r="E1" s="137"/>
      <c r="F1" s="137"/>
      <c r="G1" s="137"/>
      <c r="H1" s="137"/>
      <c r="I1" s="137"/>
    </row>
    <row r="2" spans="1:29" ht="13.5" customHeight="1" thickBot="1">
      <c r="E2" s="142">
        <v>45972</v>
      </c>
      <c r="F2" s="142"/>
      <c r="G2" s="143"/>
      <c r="K2" s="65" t="s">
        <v>102</v>
      </c>
      <c r="L2" s="66" t="s">
        <v>103</v>
      </c>
    </row>
    <row r="3" spans="1:29" ht="23.25" customHeight="1" thickBot="1">
      <c r="A3" s="52" t="s">
        <v>104</v>
      </c>
      <c r="B3" s="53"/>
      <c r="K3" s="67">
        <v>39814</v>
      </c>
      <c r="L3" s="68">
        <v>40909</v>
      </c>
    </row>
    <row r="4" spans="1:29" ht="18.75" customHeight="1">
      <c r="A4" s="59" t="s">
        <v>105</v>
      </c>
      <c r="B4" s="59"/>
      <c r="C4" s="59"/>
      <c r="D4" s="59"/>
      <c r="E4" s="59"/>
      <c r="F4" s="59"/>
      <c r="G4" s="59"/>
      <c r="H4" s="59"/>
      <c r="I4" s="59"/>
    </row>
    <row r="5" spans="1:29" ht="18.75" customHeight="1">
      <c r="A5" s="138" t="s">
        <v>106</v>
      </c>
      <c r="B5" s="138"/>
      <c r="C5" s="138"/>
      <c r="D5" s="138"/>
      <c r="E5" s="138"/>
      <c r="F5" s="138"/>
      <c r="G5" s="138"/>
      <c r="H5" s="138"/>
      <c r="I5" s="138"/>
      <c r="K5" s="69"/>
    </row>
    <row r="6" spans="1:29" ht="18.75" customHeight="1">
      <c r="A6" s="139" t="s">
        <v>184</v>
      </c>
      <c r="B6" s="139"/>
      <c r="C6" s="139"/>
      <c r="D6" s="139"/>
      <c r="E6" s="139"/>
      <c r="F6" s="139"/>
      <c r="G6" s="139"/>
      <c r="H6" s="139"/>
      <c r="I6" s="139"/>
      <c r="K6" s="69"/>
    </row>
    <row r="7" spans="1:29" ht="11.25" hidden="1" customHeight="1">
      <c r="A7" s="53"/>
      <c r="B7" s="53"/>
    </row>
    <row r="8" spans="1:29" ht="13.5" hidden="1" customHeight="1">
      <c r="A8" s="52" t="s">
        <v>107</v>
      </c>
      <c r="B8" s="53"/>
    </row>
    <row r="9" spans="1:29" ht="13.5" hidden="1" customHeight="1">
      <c r="A9" s="59" t="s">
        <v>108</v>
      </c>
      <c r="B9" s="53"/>
    </row>
    <row r="10" spans="1:29" ht="13.5" hidden="1" customHeight="1">
      <c r="A10" s="44" t="s">
        <v>109</v>
      </c>
    </row>
    <row r="11" spans="1:29" ht="13.5" hidden="1" customHeight="1">
      <c r="A11" s="140" t="s">
        <v>110</v>
      </c>
      <c r="B11" s="140"/>
      <c r="C11" s="140"/>
      <c r="D11" s="140"/>
      <c r="E11" s="140"/>
      <c r="F11" s="140"/>
      <c r="G11" s="140"/>
      <c r="H11" s="140"/>
      <c r="I11" s="140"/>
    </row>
    <row r="12" spans="1:29" ht="13.5" hidden="1" customHeight="1">
      <c r="A12" s="141" t="s">
        <v>111</v>
      </c>
      <c r="B12" s="141"/>
      <c r="C12" s="141"/>
      <c r="D12" s="141"/>
      <c r="E12" s="141"/>
      <c r="F12" s="141"/>
      <c r="G12" s="141"/>
      <c r="H12" s="141"/>
      <c r="I12" s="141"/>
    </row>
    <row r="13" spans="1:29">
      <c r="H13" s="70"/>
      <c r="I13" s="71"/>
      <c r="T13" s="130">
        <f t="shared" ref="T13:AC13" si="0">SUBTOTAL(3,T16:T45)</f>
        <v>0</v>
      </c>
      <c r="U13" s="130">
        <f t="shared" si="0"/>
        <v>0</v>
      </c>
      <c r="V13" s="130">
        <f t="shared" si="0"/>
        <v>0</v>
      </c>
      <c r="W13" s="130">
        <f t="shared" si="0"/>
        <v>0</v>
      </c>
      <c r="X13" s="130">
        <f t="shared" si="0"/>
        <v>0</v>
      </c>
      <c r="Y13" s="130">
        <f t="shared" si="0"/>
        <v>0</v>
      </c>
      <c r="Z13" s="130">
        <f t="shared" si="0"/>
        <v>0</v>
      </c>
      <c r="AA13" s="130">
        <f t="shared" si="0"/>
        <v>0</v>
      </c>
      <c r="AB13" s="130">
        <f t="shared" si="0"/>
        <v>0</v>
      </c>
      <c r="AC13" s="130">
        <f t="shared" si="0"/>
        <v>0</v>
      </c>
    </row>
    <row r="14" spans="1:29">
      <c r="B14" s="72">
        <f>SUBTOTAL(3,B16:B45)</f>
        <v>30</v>
      </c>
      <c r="C14" s="72">
        <f>SUBTOTAL(3,C16:C45)</f>
        <v>30</v>
      </c>
      <c r="E14" s="72">
        <f>SUBTOTAL(3,E16:E45)</f>
        <v>30</v>
      </c>
      <c r="F14" s="72">
        <f>SUBTOTAL(3,F16:F45)</f>
        <v>0</v>
      </c>
      <c r="G14" s="144" t="s">
        <v>112</v>
      </c>
      <c r="H14" s="144"/>
      <c r="I14" s="144"/>
      <c r="T14" s="136" t="s">
        <v>169</v>
      </c>
      <c r="U14" s="136"/>
      <c r="V14" s="136" t="s">
        <v>172</v>
      </c>
      <c r="W14" s="136"/>
      <c r="X14" s="136" t="s">
        <v>173</v>
      </c>
      <c r="Y14" s="136"/>
      <c r="Z14" s="136" t="s">
        <v>174</v>
      </c>
      <c r="AA14" s="136"/>
      <c r="AB14" s="136" t="s">
        <v>175</v>
      </c>
      <c r="AC14" s="136"/>
    </row>
    <row r="15" spans="1:29" s="61" customFormat="1" ht="22.5" customHeight="1">
      <c r="A15" s="73" t="s">
        <v>113</v>
      </c>
      <c r="B15" s="54" t="s">
        <v>73</v>
      </c>
      <c r="C15" s="72" t="s">
        <v>1</v>
      </c>
      <c r="D15" s="74" t="s">
        <v>114</v>
      </c>
      <c r="E15" s="75" t="s">
        <v>74</v>
      </c>
      <c r="F15" s="76" t="s">
        <v>115</v>
      </c>
      <c r="G15" s="77" t="s">
        <v>116</v>
      </c>
      <c r="H15" s="78" t="s">
        <v>117</v>
      </c>
      <c r="I15" s="79" t="s">
        <v>118</v>
      </c>
      <c r="J15" s="80" t="s">
        <v>119</v>
      </c>
      <c r="K15" s="80" t="s">
        <v>120</v>
      </c>
      <c r="L15" s="80" t="s">
        <v>115</v>
      </c>
      <c r="R15" s="80"/>
      <c r="T15" s="129" t="s">
        <v>170</v>
      </c>
      <c r="U15" s="129" t="s">
        <v>171</v>
      </c>
      <c r="V15" s="129" t="s">
        <v>170</v>
      </c>
      <c r="W15" s="129" t="s">
        <v>171</v>
      </c>
      <c r="X15" s="129" t="s">
        <v>170</v>
      </c>
      <c r="Y15" s="129" t="s">
        <v>171</v>
      </c>
      <c r="Z15" s="129" t="s">
        <v>170</v>
      </c>
      <c r="AA15" s="129" t="s">
        <v>171</v>
      </c>
      <c r="AB15" s="129" t="s">
        <v>170</v>
      </c>
      <c r="AC15" s="129" t="s">
        <v>171</v>
      </c>
    </row>
    <row r="16" spans="1:29">
      <c r="A16" s="66">
        <v>1</v>
      </c>
      <c r="B16" s="122">
        <v>858.75</v>
      </c>
      <c r="C16" s="123" t="s">
        <v>34</v>
      </c>
      <c r="D16" s="124" t="s">
        <v>75</v>
      </c>
      <c r="E16" s="125" t="s">
        <v>35</v>
      </c>
      <c r="F16" s="82"/>
      <c r="G16" s="83" t="s">
        <v>121</v>
      </c>
      <c r="H16" s="84"/>
      <c r="I16" s="85"/>
      <c r="J16" s="86" t="str">
        <f>IF(B16=INDEX([1]연구생!$BI$4:$BP$141,  MATCH(C16,[1]연구생!$BM$4:$BM$141,0), 1),"T","F")</f>
        <v>F</v>
      </c>
      <c r="K16" s="80" t="str">
        <f>IF(C16=INDEX([1]연구생!$BI$4:$BP$141,  MATCH(C16,[1]연구생!$BM$4:$BM$141,0), 5),"T","F")</f>
        <v>T</v>
      </c>
      <c r="L16" s="87">
        <v>39562</v>
      </c>
      <c r="N16" s="88">
        <v>1</v>
      </c>
      <c r="O16" s="9" t="s">
        <v>24</v>
      </c>
      <c r="P16" s="55" t="s">
        <v>122</v>
      </c>
      <c r="Q16" s="81" t="s">
        <v>39</v>
      </c>
      <c r="R16" s="89">
        <v>39009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8"/>
    </row>
    <row r="17" spans="1:29">
      <c r="A17" s="66">
        <v>2</v>
      </c>
      <c r="B17" s="122">
        <v>849.5</v>
      </c>
      <c r="C17" s="123" t="s">
        <v>40</v>
      </c>
      <c r="D17" s="124" t="s">
        <v>75</v>
      </c>
      <c r="E17" s="125" t="s">
        <v>39</v>
      </c>
      <c r="F17" s="82"/>
      <c r="G17" s="83" t="s">
        <v>123</v>
      </c>
      <c r="H17" s="84"/>
      <c r="I17" s="85"/>
      <c r="J17" s="86" t="str">
        <f>IF(B17=INDEX([1]연구생!$BI$4:$BP$141,  MATCH(C17,[1]연구생!$BM$4:$BM$141,0), 1),"T","F")</f>
        <v>F</v>
      </c>
      <c r="K17" s="80" t="str">
        <f>IF(C17=INDEX([1]연구생!$BI$4:$BP$141,  MATCH(C17,[1]연구생!$BM$4:$BM$141,0), 5),"T","F")</f>
        <v>T</v>
      </c>
      <c r="L17" s="87">
        <v>38472</v>
      </c>
      <c r="M17" s="80"/>
      <c r="N17" s="88">
        <v>2</v>
      </c>
      <c r="O17" s="9" t="s">
        <v>124</v>
      </c>
      <c r="P17" s="55" t="s">
        <v>122</v>
      </c>
      <c r="Q17" s="81" t="s">
        <v>125</v>
      </c>
      <c r="R17" s="90">
        <v>39562</v>
      </c>
      <c r="T17" s="128"/>
      <c r="U17" s="128"/>
      <c r="V17" s="128"/>
      <c r="W17" s="128"/>
      <c r="X17" s="128"/>
      <c r="Y17" s="128"/>
      <c r="Z17" s="128"/>
      <c r="AA17" s="128"/>
      <c r="AB17" s="128"/>
      <c r="AC17" s="128"/>
    </row>
    <row r="18" spans="1:29">
      <c r="A18" s="66">
        <v>3</v>
      </c>
      <c r="B18" s="118">
        <v>817</v>
      </c>
      <c r="C18" s="119" t="s">
        <v>163</v>
      </c>
      <c r="D18" s="120" t="s">
        <v>75</v>
      </c>
      <c r="E18" s="121" t="s">
        <v>39</v>
      </c>
      <c r="F18" s="82"/>
      <c r="G18" s="83" t="s">
        <v>126</v>
      </c>
      <c r="H18" s="84"/>
      <c r="I18" s="85"/>
      <c r="J18" s="86" t="str">
        <f>IF(B18=INDEX([1]연구생!$BI$4:$BP$141,  MATCH(C18,[1]연구생!$BM$4:$BM$141,0), 1),"T","F")</f>
        <v>F</v>
      </c>
      <c r="K18" s="80" t="str">
        <f>IF(C18=INDEX([1]연구생!$BI$4:$BP$141,  MATCH(C18,[1]연구생!$BM$4:$BM$141,0), 5),"T","F")</f>
        <v>T</v>
      </c>
      <c r="L18" s="87">
        <v>39267</v>
      </c>
      <c r="M18" s="80"/>
      <c r="N18" s="88">
        <v>3</v>
      </c>
      <c r="O18" s="9" t="s">
        <v>32</v>
      </c>
      <c r="P18" s="55" t="s">
        <v>122</v>
      </c>
      <c r="Q18" s="81" t="s">
        <v>127</v>
      </c>
      <c r="R18" s="89">
        <v>39074</v>
      </c>
      <c r="T18" s="128"/>
      <c r="U18" s="128"/>
      <c r="V18" s="128"/>
      <c r="W18" s="128"/>
      <c r="X18" s="128"/>
      <c r="Y18" s="128"/>
      <c r="Z18" s="128"/>
      <c r="AA18" s="128"/>
      <c r="AB18" s="128"/>
      <c r="AC18" s="128"/>
    </row>
    <row r="19" spans="1:29">
      <c r="A19" s="66">
        <v>4</v>
      </c>
      <c r="B19" s="118">
        <v>813.25</v>
      </c>
      <c r="C19" s="119" t="s">
        <v>187</v>
      </c>
      <c r="D19" s="120" t="s">
        <v>75</v>
      </c>
      <c r="E19" s="121" t="s">
        <v>35</v>
      </c>
      <c r="F19" s="82"/>
      <c r="G19" s="83" t="s">
        <v>128</v>
      </c>
      <c r="H19" s="84"/>
      <c r="I19" s="85"/>
      <c r="J19" s="86" t="e">
        <f>IF(B19=INDEX([1]연구생!$BI$4:$BP$141,  MATCH(C19,[1]연구생!$BM$4:$BM$141,0), 1),"T","F")</f>
        <v>#N/A</v>
      </c>
      <c r="K19" s="80" t="e">
        <f>IF(C19=INDEX([1]연구생!$BI$4:$BP$141,  MATCH(C19,[1]연구생!$BM$4:$BM$141,0), 5),"T","F")</f>
        <v>#N/A</v>
      </c>
      <c r="L19" s="87">
        <v>39386</v>
      </c>
      <c r="M19" s="80"/>
      <c r="N19" s="88">
        <v>4</v>
      </c>
      <c r="O19" s="9" t="s">
        <v>76</v>
      </c>
      <c r="P19" s="55" t="s">
        <v>122</v>
      </c>
      <c r="Q19" s="81" t="s">
        <v>6</v>
      </c>
      <c r="R19" s="90">
        <v>39902</v>
      </c>
      <c r="T19" s="128"/>
      <c r="U19" s="128"/>
      <c r="V19" s="128"/>
      <c r="W19" s="128"/>
      <c r="X19" s="128"/>
      <c r="Y19" s="128"/>
      <c r="Z19" s="128"/>
      <c r="AA19" s="128"/>
      <c r="AB19" s="128"/>
      <c r="AC19" s="128"/>
    </row>
    <row r="20" spans="1:29">
      <c r="A20" s="66">
        <v>5</v>
      </c>
      <c r="B20" s="118">
        <v>809.75</v>
      </c>
      <c r="C20" s="119" t="s">
        <v>162</v>
      </c>
      <c r="D20" s="120" t="s">
        <v>75</v>
      </c>
      <c r="E20" s="121" t="s">
        <v>15</v>
      </c>
      <c r="F20" s="82"/>
      <c r="G20" s="83" t="s">
        <v>129</v>
      </c>
      <c r="H20" s="84"/>
      <c r="I20" s="85"/>
      <c r="J20" s="86" t="str">
        <f>IF(B20=INDEX([1]연구생!$BI$4:$BP$141,  MATCH(C20,[1]연구생!$BM$4:$BM$141,0), 1),"T","F")</f>
        <v>F</v>
      </c>
      <c r="K20" s="80" t="str">
        <f>IF(C20=INDEX([1]연구생!$BI$4:$BP$141,  MATCH(C20,[1]연구생!$BM$4:$BM$141,0), 5),"T","F")</f>
        <v>T</v>
      </c>
      <c r="L20" s="87">
        <v>38755</v>
      </c>
      <c r="M20" s="80"/>
      <c r="N20" s="88">
        <v>5</v>
      </c>
      <c r="O20" s="9" t="s">
        <v>78</v>
      </c>
      <c r="P20" s="55" t="s">
        <v>122</v>
      </c>
      <c r="Q20" s="81" t="s">
        <v>130</v>
      </c>
      <c r="R20" s="89">
        <v>38898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>
      <c r="A21" s="66">
        <v>6</v>
      </c>
      <c r="B21" s="118">
        <v>802</v>
      </c>
      <c r="C21" s="119" t="s">
        <v>191</v>
      </c>
      <c r="D21" s="120" t="s">
        <v>75</v>
      </c>
      <c r="E21" s="121" t="s">
        <v>4</v>
      </c>
      <c r="F21" s="82"/>
      <c r="G21" s="83" t="s">
        <v>131</v>
      </c>
      <c r="H21" s="84"/>
      <c r="I21" s="85"/>
      <c r="J21" s="86" t="str">
        <f>IF(B21=INDEX([1]연구생!$BI$4:$BP$141,  MATCH(C21,[1]연구생!$BM$4:$BM$141,0), 1),"T","F")</f>
        <v>F</v>
      </c>
      <c r="K21" s="80" t="str">
        <f>IF(C21=INDEX([1]연구생!$BI$4:$BP$141,  MATCH(C21,[1]연구생!$BM$4:$BM$141,0), 5),"T","F")</f>
        <v>T</v>
      </c>
      <c r="L21" s="87">
        <v>38548</v>
      </c>
      <c r="M21" s="80"/>
      <c r="N21" s="88">
        <v>6</v>
      </c>
      <c r="O21" s="9" t="s">
        <v>132</v>
      </c>
      <c r="P21" s="55" t="s">
        <v>122</v>
      </c>
      <c r="Q21" s="81" t="s">
        <v>4</v>
      </c>
      <c r="R21" s="90">
        <v>39150</v>
      </c>
      <c r="T21" s="128"/>
      <c r="U21" s="128"/>
      <c r="V21" s="128"/>
      <c r="W21" s="128"/>
      <c r="X21" s="128"/>
      <c r="Y21" s="128"/>
      <c r="Z21" s="128"/>
      <c r="AA21" s="128"/>
      <c r="AB21" s="128"/>
      <c r="AC21" s="128"/>
    </row>
    <row r="22" spans="1:29">
      <c r="A22" s="66">
        <v>7</v>
      </c>
      <c r="B22" s="114">
        <v>797</v>
      </c>
      <c r="C22" s="115" t="s">
        <v>165</v>
      </c>
      <c r="D22" s="116" t="s">
        <v>75</v>
      </c>
      <c r="E22" s="117" t="s">
        <v>6</v>
      </c>
      <c r="F22" s="82"/>
      <c r="G22" s="83" t="s">
        <v>133</v>
      </c>
      <c r="H22" s="84"/>
      <c r="I22" s="85"/>
      <c r="J22" s="86" t="str">
        <f>IF(B22=INDEX([1]연구생!$BI$4:$BP$141,  MATCH(C22,[1]연구생!$BM$4:$BM$141,0), 1),"T","F")</f>
        <v>F</v>
      </c>
      <c r="K22" s="80" t="str">
        <f>IF(C22=INDEX([1]연구생!$BI$4:$BP$141,  MATCH(C22,[1]연구생!$BM$4:$BM$141,0), 5),"T","F")</f>
        <v>T</v>
      </c>
      <c r="L22" s="87">
        <v>39847</v>
      </c>
      <c r="M22" s="80"/>
      <c r="N22" s="88">
        <v>7</v>
      </c>
      <c r="O22" s="9" t="s">
        <v>134</v>
      </c>
      <c r="P22" s="55" t="s">
        <v>122</v>
      </c>
      <c r="Q22" s="81" t="s">
        <v>6</v>
      </c>
      <c r="R22" s="90">
        <v>39267</v>
      </c>
      <c r="T22" s="128"/>
      <c r="U22" s="128"/>
      <c r="V22" s="128"/>
      <c r="W22" s="128"/>
      <c r="X22" s="128"/>
      <c r="Y22" s="128"/>
      <c r="Z22" s="128"/>
      <c r="AA22" s="128"/>
      <c r="AB22" s="128"/>
      <c r="AC22" s="128"/>
    </row>
    <row r="23" spans="1:29">
      <c r="A23" s="66">
        <v>8</v>
      </c>
      <c r="B23" s="114">
        <v>796.75</v>
      </c>
      <c r="C23" s="115" t="s">
        <v>100</v>
      </c>
      <c r="D23" s="116" t="s">
        <v>75</v>
      </c>
      <c r="E23" s="117" t="s">
        <v>15</v>
      </c>
      <c r="F23" s="82"/>
      <c r="G23" s="83" t="s">
        <v>135</v>
      </c>
      <c r="H23" s="84"/>
      <c r="I23" s="85"/>
      <c r="J23" s="86" t="str">
        <f>IF(B23=INDEX([1]연구생!$BI$4:$BP$141,  MATCH(C23,[1]연구생!$BM$4:$BM$141,0), 1),"T","F")</f>
        <v>F</v>
      </c>
      <c r="K23" s="80" t="str">
        <f>IF(C23=INDEX([1]연구생!$BI$4:$BP$141,  MATCH(C23,[1]연구생!$BM$4:$BM$141,0), 5),"T","F")</f>
        <v>T</v>
      </c>
      <c r="L23" s="87">
        <v>39074</v>
      </c>
      <c r="M23" s="80"/>
      <c r="N23" s="88">
        <v>8</v>
      </c>
      <c r="O23" s="9" t="s">
        <v>77</v>
      </c>
      <c r="P23" s="55" t="s">
        <v>122</v>
      </c>
      <c r="Q23" s="81" t="s">
        <v>39</v>
      </c>
      <c r="R23" s="89">
        <v>39036</v>
      </c>
      <c r="T23" s="128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1:29">
      <c r="A24" s="66">
        <v>9</v>
      </c>
      <c r="B24" s="114">
        <v>764</v>
      </c>
      <c r="C24" s="115" t="s">
        <v>168</v>
      </c>
      <c r="D24" s="116" t="s">
        <v>75</v>
      </c>
      <c r="E24" s="117" t="s">
        <v>39</v>
      </c>
      <c r="F24" s="82"/>
      <c r="G24" s="83" t="s">
        <v>136</v>
      </c>
      <c r="H24" s="84"/>
      <c r="I24" s="85"/>
      <c r="J24" s="86" t="str">
        <f>IF(B24=INDEX([1]연구생!$BI$4:$BP$141,  MATCH(C24,[1]연구생!$BM$4:$BM$141,0), 1),"T","F")</f>
        <v>F</v>
      </c>
      <c r="K24" s="80" t="str">
        <f>IF(C24=INDEX([1]연구생!$BI$4:$BP$141,  MATCH(C24,[1]연구생!$BM$4:$BM$141,0), 5),"T","F")</f>
        <v>T</v>
      </c>
      <c r="L24" s="87">
        <v>38434</v>
      </c>
      <c r="M24" s="80"/>
      <c r="N24" s="88">
        <v>9</v>
      </c>
      <c r="O24" s="9" t="s">
        <v>30</v>
      </c>
      <c r="P24" s="55" t="s">
        <v>122</v>
      </c>
      <c r="Q24" s="81" t="s">
        <v>137</v>
      </c>
      <c r="R24" s="89">
        <v>38800</v>
      </c>
      <c r="T24" s="128"/>
      <c r="U24" s="128"/>
      <c r="V24" s="128"/>
      <c r="W24" s="128"/>
      <c r="X24" s="128"/>
      <c r="Y24" s="128"/>
      <c r="Z24" s="128"/>
      <c r="AA24" s="128"/>
      <c r="AB24" s="128"/>
      <c r="AC24" s="128"/>
    </row>
    <row r="25" spans="1:29">
      <c r="A25" s="66">
        <v>10</v>
      </c>
      <c r="B25" s="114">
        <v>760</v>
      </c>
      <c r="C25" s="115" t="s">
        <v>167</v>
      </c>
      <c r="D25" s="116" t="s">
        <v>75</v>
      </c>
      <c r="E25" s="117" t="s">
        <v>6</v>
      </c>
      <c r="F25" s="82"/>
      <c r="G25" s="91">
        <v>10</v>
      </c>
      <c r="H25" s="84"/>
      <c r="I25" s="85"/>
      <c r="J25" s="86" t="str">
        <f>IF(B25=INDEX([1]연구생!$BI$4:$BP$141,  MATCH(C25,[1]연구생!$BM$4:$BM$141,0), 1),"T","F")</f>
        <v>F</v>
      </c>
      <c r="K25" s="80" t="str">
        <f>IF(C25=INDEX([1]연구생!$BI$4:$BP$141,  MATCH(C25,[1]연구생!$BM$4:$BM$141,0), 5),"T","F")</f>
        <v>T</v>
      </c>
      <c r="L25" s="87">
        <v>40010</v>
      </c>
      <c r="M25" s="80"/>
      <c r="N25" s="88">
        <v>10</v>
      </c>
      <c r="O25" s="9" t="s">
        <v>40</v>
      </c>
      <c r="P25" s="55" t="s">
        <v>122</v>
      </c>
      <c r="Q25" s="81" t="s">
        <v>39</v>
      </c>
      <c r="R25" s="90">
        <v>39179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>
      <c r="A26" s="66">
        <v>11</v>
      </c>
      <c r="B26" s="114">
        <v>753.5</v>
      </c>
      <c r="C26" s="115" t="s">
        <v>166</v>
      </c>
      <c r="D26" s="116" t="s">
        <v>75</v>
      </c>
      <c r="E26" s="117" t="s">
        <v>6</v>
      </c>
      <c r="F26" s="82"/>
      <c r="G26" s="91">
        <v>11</v>
      </c>
      <c r="H26" s="84"/>
      <c r="I26" s="85"/>
      <c r="J26" s="86" t="str">
        <f>IF(B26=INDEX([1]연구생!$BI$4:$BP$141,  MATCH(C26,[1]연구생!$BM$4:$BM$141,0), 1),"T","F")</f>
        <v>F</v>
      </c>
      <c r="K26" s="80" t="str">
        <f>IF(C26=INDEX([1]연구생!$BI$4:$BP$141,  MATCH(C26,[1]연구생!$BM$4:$BM$141,0), 5),"T","F")</f>
        <v>T</v>
      </c>
      <c r="L26" s="87">
        <v>39009</v>
      </c>
      <c r="M26" s="80"/>
      <c r="N26" s="88">
        <v>11</v>
      </c>
      <c r="O26" s="9" t="s">
        <v>34</v>
      </c>
      <c r="P26" s="55" t="s">
        <v>138</v>
      </c>
      <c r="Q26" s="92" t="s">
        <v>35</v>
      </c>
      <c r="R26" s="90">
        <v>39449</v>
      </c>
      <c r="T26" s="128"/>
      <c r="U26" s="128"/>
      <c r="V26" s="128"/>
      <c r="W26" s="128"/>
      <c r="X26" s="128"/>
      <c r="Y26" s="128"/>
      <c r="Z26" s="128"/>
      <c r="AA26" s="128"/>
      <c r="AB26" s="128"/>
      <c r="AC26" s="128"/>
    </row>
    <row r="27" spans="1:29">
      <c r="A27" s="66">
        <v>12</v>
      </c>
      <c r="B27" s="114">
        <v>744.5</v>
      </c>
      <c r="C27" s="115" t="s">
        <v>95</v>
      </c>
      <c r="D27" s="116" t="s">
        <v>75</v>
      </c>
      <c r="E27" s="117" t="s">
        <v>15</v>
      </c>
      <c r="F27" s="82"/>
      <c r="G27" s="91">
        <v>12</v>
      </c>
      <c r="H27" s="84"/>
      <c r="I27" s="85"/>
      <c r="J27" s="86" t="str">
        <f>IF(B27=INDEX([1]연구생!$BI$4:$BP$141,  MATCH(C27,[1]연구생!$BM$4:$BM$141,0), 1),"T","F")</f>
        <v>F</v>
      </c>
      <c r="K27" s="80" t="str">
        <f>IF(C27=INDEX([1]연구생!$BI$4:$BP$141,  MATCH(C27,[1]연구생!$BM$4:$BM$141,0), 5),"T","F")</f>
        <v>T</v>
      </c>
      <c r="L27" s="87">
        <v>38794</v>
      </c>
      <c r="M27" s="80"/>
      <c r="N27" s="88">
        <v>12</v>
      </c>
      <c r="O27" s="9" t="s">
        <v>139</v>
      </c>
      <c r="P27" s="55" t="s">
        <v>75</v>
      </c>
      <c r="Q27" s="81" t="s">
        <v>137</v>
      </c>
      <c r="R27" s="90">
        <v>40295</v>
      </c>
      <c r="T27" s="128"/>
      <c r="U27" s="128"/>
      <c r="V27" s="128"/>
      <c r="W27" s="128"/>
      <c r="X27" s="128"/>
      <c r="Y27" s="128"/>
      <c r="Z27" s="128"/>
      <c r="AA27" s="128"/>
      <c r="AB27" s="128"/>
      <c r="AC27" s="128"/>
    </row>
    <row r="28" spans="1:29">
      <c r="A28" s="66">
        <v>13</v>
      </c>
      <c r="B28" s="114">
        <v>729.5</v>
      </c>
      <c r="C28" s="115" t="s">
        <v>192</v>
      </c>
      <c r="D28" s="116" t="s">
        <v>75</v>
      </c>
      <c r="E28" s="117" t="s">
        <v>4</v>
      </c>
      <c r="F28" s="82"/>
      <c r="G28" s="91">
        <v>13</v>
      </c>
      <c r="H28" s="84"/>
      <c r="I28" s="85"/>
      <c r="J28" s="86" t="str">
        <f>IF(B28=INDEX([1]연구생!$BI$4:$BP$141,  MATCH(C28,[1]연구생!$BM$4:$BM$141,0), 1),"T","F")</f>
        <v>F</v>
      </c>
      <c r="K28" s="80" t="str">
        <f>IF(C28=INDEX([1]연구생!$BI$4:$BP$141,  MATCH(C28,[1]연구생!$BM$4:$BM$141,0), 5),"T","F")</f>
        <v>T</v>
      </c>
      <c r="L28" s="87">
        <v>39150</v>
      </c>
      <c r="M28" s="80"/>
      <c r="N28" s="88">
        <v>13</v>
      </c>
      <c r="O28" s="9" t="s">
        <v>140</v>
      </c>
      <c r="P28" s="55" t="s">
        <v>141</v>
      </c>
      <c r="Q28" s="81" t="s">
        <v>39</v>
      </c>
      <c r="R28" s="90">
        <v>39764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1:29">
      <c r="A29" s="66">
        <v>14</v>
      </c>
      <c r="B29" s="114">
        <v>727.5</v>
      </c>
      <c r="C29" s="115" t="s">
        <v>198</v>
      </c>
      <c r="D29" s="116" t="s">
        <v>75</v>
      </c>
      <c r="E29" s="117" t="s">
        <v>39</v>
      </c>
      <c r="F29" s="82"/>
      <c r="G29" s="91">
        <v>14</v>
      </c>
      <c r="H29" s="84"/>
      <c r="I29" s="93"/>
      <c r="J29" s="86" t="str">
        <f>IF(B29=INDEX([1]연구생!$BI$4:$BP$141,  MATCH(C29,[1]연구생!$BM$4:$BM$141,0), 1),"T","F")</f>
        <v>F</v>
      </c>
      <c r="K29" s="80" t="str">
        <f>IF(C29=INDEX([1]연구생!$BI$4:$BP$141,  MATCH(C29,[1]연구생!$BM$4:$BM$141,0), 5),"T","F")</f>
        <v>T</v>
      </c>
      <c r="L29" s="87">
        <v>38451</v>
      </c>
      <c r="M29" s="80"/>
      <c r="N29" s="88">
        <v>14</v>
      </c>
      <c r="O29" s="9" t="s">
        <v>95</v>
      </c>
      <c r="P29" s="94" t="s">
        <v>75</v>
      </c>
      <c r="Q29" s="95" t="s">
        <v>130</v>
      </c>
      <c r="R29" s="90">
        <v>39947</v>
      </c>
      <c r="T29" s="128"/>
      <c r="U29" s="128"/>
      <c r="V29" s="128"/>
      <c r="W29" s="128"/>
      <c r="X29" s="128"/>
      <c r="Y29" s="128"/>
      <c r="Z29" s="128"/>
      <c r="AA29" s="128"/>
      <c r="AB29" s="128"/>
      <c r="AC29" s="128"/>
    </row>
    <row r="30" spans="1:29">
      <c r="A30" s="66">
        <v>15</v>
      </c>
      <c r="B30" s="110">
        <v>707</v>
      </c>
      <c r="C30" s="111" t="s">
        <v>161</v>
      </c>
      <c r="D30" s="112" t="s">
        <v>75</v>
      </c>
      <c r="E30" s="113" t="s">
        <v>15</v>
      </c>
      <c r="F30" s="82"/>
      <c r="G30" s="91">
        <v>24</v>
      </c>
      <c r="H30" s="84"/>
      <c r="I30" s="85"/>
      <c r="J30" s="97" t="str">
        <f>IF(B30=INDEX([1]연구생!$BI$4:$BP$141,  MATCH(C30,[1]연구생!$BM$4:$BM$141,0), 1),"T","F")</f>
        <v>F</v>
      </c>
      <c r="K30" s="80" t="str">
        <f>IF(C30=INDEX([1]연구생!$BI$4:$BP$141,  MATCH(C30,[1]연구생!$BM$4:$BM$141,0), 5),"T","F")</f>
        <v>T</v>
      </c>
      <c r="L30" s="87">
        <v>38898</v>
      </c>
      <c r="M30" s="80"/>
      <c r="N30" s="88">
        <v>24</v>
      </c>
      <c r="O30" s="9" t="s">
        <v>151</v>
      </c>
      <c r="P30" s="55" t="s">
        <v>75</v>
      </c>
      <c r="Q30" s="81" t="s">
        <v>137</v>
      </c>
      <c r="R30" s="90">
        <v>40430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</row>
    <row r="31" spans="1:29">
      <c r="A31" s="66">
        <v>16</v>
      </c>
      <c r="B31" s="110">
        <v>706</v>
      </c>
      <c r="C31" s="111" t="s">
        <v>185</v>
      </c>
      <c r="D31" s="112" t="s">
        <v>75</v>
      </c>
      <c r="E31" s="113" t="s">
        <v>4</v>
      </c>
      <c r="F31" s="82"/>
      <c r="G31" s="100">
        <v>18</v>
      </c>
      <c r="H31" s="84"/>
      <c r="I31" s="99"/>
      <c r="J31" s="86" t="str">
        <f>IF(B31=INDEX([1]연구생!$BI$4:$BP$141,  MATCH(C31,[1]연구생!$BM$4:$BM$141,0), 1),"T","F")</f>
        <v>F</v>
      </c>
      <c r="K31" s="80" t="str">
        <f>IF(C31=INDEX([1]연구생!$BI$4:$BP$141,  MATCH(C31,[1]연구생!$BM$4:$BM$141,0), 5),"T","F")</f>
        <v>T</v>
      </c>
      <c r="L31" s="87">
        <v>40791</v>
      </c>
      <c r="M31" s="80"/>
      <c r="N31" s="88">
        <v>18</v>
      </c>
      <c r="O31" s="9" t="s">
        <v>143</v>
      </c>
      <c r="P31" s="55" t="s">
        <v>144</v>
      </c>
      <c r="Q31" s="81" t="s">
        <v>6</v>
      </c>
      <c r="R31" s="90">
        <v>40582</v>
      </c>
      <c r="T31" s="128"/>
      <c r="U31" s="128"/>
      <c r="V31" s="128"/>
      <c r="W31" s="128"/>
      <c r="X31" s="128"/>
      <c r="Y31" s="128"/>
      <c r="Z31" s="128"/>
      <c r="AA31" s="128"/>
      <c r="AB31" s="128"/>
      <c r="AC31" s="128"/>
    </row>
    <row r="32" spans="1:29">
      <c r="A32" s="66">
        <v>17</v>
      </c>
      <c r="B32" s="110">
        <v>706</v>
      </c>
      <c r="C32" s="111" t="s">
        <v>150</v>
      </c>
      <c r="D32" s="112" t="s">
        <v>75</v>
      </c>
      <c r="E32" s="113" t="s">
        <v>232</v>
      </c>
      <c r="F32" s="82"/>
      <c r="G32" s="91">
        <v>19</v>
      </c>
      <c r="H32" s="84"/>
      <c r="I32" s="85"/>
      <c r="J32" s="86" t="str">
        <f>IF(B32=INDEX([1]연구생!$BI$4:$BP$141,  MATCH(C32,[1]연구생!$BM$4:$BM$141,0), 1),"T","F")</f>
        <v>F</v>
      </c>
      <c r="K32" s="80" t="str">
        <f>IF(C32=INDEX([1]연구생!$BI$4:$BP$141,  MATCH(C32,[1]연구생!$BM$4:$BM$141,0), 5),"T","F")</f>
        <v>T</v>
      </c>
      <c r="L32" s="87">
        <v>39036</v>
      </c>
      <c r="M32" s="80"/>
      <c r="N32" s="88">
        <v>19</v>
      </c>
      <c r="O32" s="9" t="s">
        <v>145</v>
      </c>
      <c r="P32" s="55" t="s">
        <v>141</v>
      </c>
      <c r="Q32" s="101" t="s">
        <v>137</v>
      </c>
      <c r="R32" s="90">
        <v>39471</v>
      </c>
      <c r="T32" s="128"/>
      <c r="U32" s="128"/>
      <c r="V32" s="128"/>
      <c r="W32" s="128"/>
      <c r="X32" s="128"/>
      <c r="Y32" s="128"/>
      <c r="Z32" s="128"/>
      <c r="AA32" s="128"/>
      <c r="AB32" s="128"/>
      <c r="AC32" s="128"/>
    </row>
    <row r="33" spans="1:29">
      <c r="A33" s="66">
        <v>18</v>
      </c>
      <c r="B33" s="110">
        <v>697</v>
      </c>
      <c r="C33" s="111" t="s">
        <v>188</v>
      </c>
      <c r="D33" s="112" t="s">
        <v>75</v>
      </c>
      <c r="E33" s="113" t="s">
        <v>39</v>
      </c>
      <c r="F33" s="82"/>
      <c r="G33" s="91">
        <v>25</v>
      </c>
      <c r="H33" s="84"/>
      <c r="I33" s="85"/>
      <c r="J33" s="86" t="str">
        <f>IF(B33=INDEX([1]연구생!$BI$4:$BP$141,  MATCH(C33,[1]연구생!$BM$4:$BM$141,0), 1),"T","F")</f>
        <v>F</v>
      </c>
      <c r="K33" s="80" t="str">
        <f>IF(C33=INDEX([1]연구생!$BI$4:$BP$141,  MATCH(C33,[1]연구생!$BM$4:$BM$141,0), 5),"T","F")</f>
        <v>T</v>
      </c>
      <c r="L33" s="87">
        <v>39902</v>
      </c>
      <c r="M33" s="80"/>
      <c r="N33" s="88">
        <v>25</v>
      </c>
      <c r="O33" s="9" t="s">
        <v>152</v>
      </c>
      <c r="P33" s="103" t="s">
        <v>144</v>
      </c>
      <c r="Q33" s="95" t="s">
        <v>153</v>
      </c>
      <c r="R33" s="90">
        <v>39181</v>
      </c>
      <c r="T33" s="128"/>
      <c r="U33" s="128"/>
      <c r="V33" s="128"/>
      <c r="W33" s="128"/>
      <c r="X33" s="128"/>
      <c r="Y33" s="128"/>
      <c r="Z33" s="128"/>
      <c r="AA33" s="128"/>
      <c r="AB33" s="128"/>
      <c r="AC33" s="128"/>
    </row>
    <row r="34" spans="1:29">
      <c r="A34" s="66">
        <v>19</v>
      </c>
      <c r="B34" s="110">
        <v>686</v>
      </c>
      <c r="C34" s="111" t="s">
        <v>196</v>
      </c>
      <c r="D34" s="112" t="s">
        <v>75</v>
      </c>
      <c r="E34" s="113" t="s">
        <v>4</v>
      </c>
      <c r="F34" s="82"/>
      <c r="G34" s="91">
        <v>28</v>
      </c>
      <c r="H34" s="96">
        <v>3</v>
      </c>
      <c r="I34" s="85"/>
      <c r="J34" s="86" t="str">
        <f>IF(B34=INDEX([1]연구생!$BI$4:$BP$141,  MATCH(C34,[1]연구생!$BM$4:$BM$141,0), 1),"T","F")</f>
        <v>F</v>
      </c>
      <c r="K34" s="80" t="str">
        <f>IF(C34=INDEX([1]연구생!$BI$4:$BP$141,  MATCH(C34,[1]연구생!$BM$4:$BM$141,0), 5),"T","F")</f>
        <v>T</v>
      </c>
      <c r="L34" s="87">
        <v>38870</v>
      </c>
      <c r="M34" s="80"/>
      <c r="N34" s="88">
        <v>28</v>
      </c>
      <c r="O34" s="9" t="s">
        <v>156</v>
      </c>
      <c r="P34" s="103" t="s">
        <v>157</v>
      </c>
      <c r="Q34" s="81" t="s">
        <v>6</v>
      </c>
      <c r="R34" s="90">
        <v>39157</v>
      </c>
      <c r="T34" s="128"/>
      <c r="U34" s="128"/>
      <c r="V34" s="128"/>
      <c r="W34" s="128"/>
      <c r="X34" s="128"/>
      <c r="Y34" s="128"/>
      <c r="Z34" s="128"/>
      <c r="AA34" s="128"/>
      <c r="AB34" s="128"/>
      <c r="AC34" s="128"/>
    </row>
    <row r="35" spans="1:29">
      <c r="A35" s="66">
        <v>20</v>
      </c>
      <c r="B35" s="110">
        <v>653.5</v>
      </c>
      <c r="C35" s="111" t="s">
        <v>189</v>
      </c>
      <c r="D35" s="112" t="s">
        <v>75</v>
      </c>
      <c r="E35" s="113" t="s">
        <v>6</v>
      </c>
      <c r="F35" s="82"/>
      <c r="G35" s="91">
        <v>29</v>
      </c>
      <c r="H35" s="84"/>
      <c r="I35" s="85"/>
      <c r="J35" s="86" t="str">
        <f>IF(B35=INDEX([1]연구생!$BI$4:$BP$141,  MATCH(C35,[1]연구생!$BM$4:$BM$141,0), 1),"T","F")</f>
        <v>F</v>
      </c>
      <c r="K35" s="80" t="str">
        <f>IF(C35=INDEX([1]연구생!$BI$4:$BP$141,  MATCH(C35,[1]연구생!$BM$4:$BM$141,0), 5),"T","F")</f>
        <v>T</v>
      </c>
      <c r="L35" s="87">
        <v>38506</v>
      </c>
      <c r="M35" s="80"/>
      <c r="N35" s="88">
        <v>29</v>
      </c>
      <c r="O35" s="9" t="s">
        <v>158</v>
      </c>
      <c r="P35" s="106" t="s">
        <v>144</v>
      </c>
      <c r="Q35" s="95" t="s">
        <v>125</v>
      </c>
      <c r="R35" s="90">
        <v>40001</v>
      </c>
      <c r="T35" s="128"/>
      <c r="U35" s="128"/>
      <c r="V35" s="128"/>
      <c r="W35" s="128"/>
      <c r="X35" s="128"/>
      <c r="Y35" s="128"/>
      <c r="Z35" s="128"/>
      <c r="AA35" s="128"/>
      <c r="AB35" s="128"/>
      <c r="AC35" s="128"/>
    </row>
    <row r="36" spans="1:29">
      <c r="A36" s="66">
        <v>21</v>
      </c>
      <c r="B36" s="110">
        <v>651.5</v>
      </c>
      <c r="C36" s="111" t="s">
        <v>197</v>
      </c>
      <c r="D36" s="112" t="s">
        <v>75</v>
      </c>
      <c r="E36" s="113" t="s">
        <v>15</v>
      </c>
      <c r="F36" s="82"/>
      <c r="G36" s="91">
        <v>26</v>
      </c>
      <c r="H36" s="96">
        <v>2</v>
      </c>
      <c r="I36" s="85"/>
      <c r="J36" s="86" t="e">
        <f>IF(B36=INDEX([1]연구생!$BI$4:$BP$141,  MATCH(C36,[1]연구생!$BM$4:$BM$141,0), 1),"T","F")</f>
        <v>#N/A</v>
      </c>
      <c r="K36" s="80" t="e">
        <f>IF(C36=INDEX([1]연구생!$BI$4:$BP$141,  MATCH(C36,[1]연구생!$BM$4:$BM$141,0), 5),"T","F")</f>
        <v>#N/A</v>
      </c>
      <c r="L36" s="87">
        <v>39947</v>
      </c>
      <c r="M36" s="80"/>
      <c r="N36" s="88">
        <v>26</v>
      </c>
      <c r="O36" s="9" t="s">
        <v>154</v>
      </c>
      <c r="P36" s="55" t="s">
        <v>97</v>
      </c>
      <c r="Q36" s="95" t="s">
        <v>125</v>
      </c>
      <c r="R36" s="90">
        <v>40571</v>
      </c>
      <c r="T36" s="128"/>
      <c r="U36" s="128"/>
      <c r="V36" s="128"/>
      <c r="W36" s="128"/>
      <c r="X36" s="128"/>
      <c r="Y36" s="128"/>
      <c r="Z36" s="128"/>
      <c r="AA36" s="128"/>
      <c r="AB36" s="128"/>
      <c r="AC36" s="128"/>
    </row>
    <row r="37" spans="1:29">
      <c r="A37" s="66">
        <v>22</v>
      </c>
      <c r="B37" s="110">
        <v>639</v>
      </c>
      <c r="C37" s="111" t="s">
        <v>195</v>
      </c>
      <c r="D37" s="112" t="s">
        <v>75</v>
      </c>
      <c r="E37" s="113" t="s">
        <v>203</v>
      </c>
      <c r="F37" s="82"/>
      <c r="G37" s="91">
        <v>23</v>
      </c>
      <c r="H37" s="84"/>
      <c r="I37" s="85"/>
      <c r="J37" s="86" t="str">
        <f>IF(B37=INDEX([1]연구생!$BI$4:$BP$141,  MATCH(C37,[1]연구생!$BM$4:$BM$141,0), 1),"T","F")</f>
        <v>F</v>
      </c>
      <c r="K37" s="80" t="str">
        <f>IF(C37=INDEX([1]연구생!$BI$4:$BP$141,  MATCH(C37,[1]연구생!$BM$4:$BM$141,0), 5),"T","F")</f>
        <v>T</v>
      </c>
      <c r="L37" s="87">
        <v>39179</v>
      </c>
      <c r="M37" s="80"/>
      <c r="N37" s="88">
        <v>23</v>
      </c>
      <c r="O37" s="9" t="s">
        <v>150</v>
      </c>
      <c r="P37" s="104" t="s">
        <v>75</v>
      </c>
      <c r="Q37" s="81" t="s">
        <v>6</v>
      </c>
      <c r="R37" s="90">
        <v>39779</v>
      </c>
      <c r="T37" s="128"/>
      <c r="U37" s="128"/>
      <c r="V37" s="128"/>
      <c r="W37" s="128"/>
      <c r="X37" s="128"/>
      <c r="Y37" s="128"/>
      <c r="Z37" s="128"/>
      <c r="AA37" s="128"/>
      <c r="AB37" s="128"/>
      <c r="AC37" s="128"/>
    </row>
    <row r="38" spans="1:29">
      <c r="A38" s="66">
        <v>23</v>
      </c>
      <c r="B38" s="110">
        <v>634</v>
      </c>
      <c r="C38" s="111" t="s">
        <v>164</v>
      </c>
      <c r="D38" s="112" t="s">
        <v>75</v>
      </c>
      <c r="E38" s="113" t="s">
        <v>15</v>
      </c>
      <c r="F38" s="82"/>
      <c r="G38" s="91">
        <v>20</v>
      </c>
      <c r="H38" s="84"/>
      <c r="I38" s="85"/>
      <c r="J38" s="86" t="str">
        <f>IF(B38=INDEX([1]연구생!$BI$4:$BP$141,  MATCH(C38,[1]연구생!$BM$4:$BM$141,0), 1),"T","F")</f>
        <v>F</v>
      </c>
      <c r="K38" s="80" t="str">
        <f>IF(C38=INDEX([1]연구생!$BI$4:$BP$141,  MATCH(C38,[1]연구생!$BM$4:$BM$141,0), 5),"T","F")</f>
        <v>T</v>
      </c>
      <c r="L38" s="87">
        <v>39562</v>
      </c>
      <c r="M38" s="80"/>
      <c r="N38" s="88">
        <v>20</v>
      </c>
      <c r="O38" s="102" t="s">
        <v>146</v>
      </c>
      <c r="P38" s="55" t="s">
        <v>138</v>
      </c>
      <c r="Q38" s="81" t="s">
        <v>6</v>
      </c>
      <c r="R38" s="90">
        <v>39919</v>
      </c>
      <c r="T38" s="128"/>
      <c r="U38" s="128"/>
      <c r="V38" s="128"/>
      <c r="W38" s="128"/>
      <c r="X38" s="128"/>
      <c r="Y38" s="128"/>
      <c r="Z38" s="128"/>
      <c r="AA38" s="128"/>
      <c r="AB38" s="128"/>
      <c r="AC38" s="128"/>
    </row>
    <row r="39" spans="1:29">
      <c r="A39" s="66">
        <v>24</v>
      </c>
      <c r="B39" s="110">
        <v>633.5</v>
      </c>
      <c r="C39" s="111" t="s">
        <v>194</v>
      </c>
      <c r="D39" s="112" t="s">
        <v>75</v>
      </c>
      <c r="E39" s="113" t="s">
        <v>15</v>
      </c>
      <c r="F39" s="82"/>
      <c r="G39" s="91">
        <v>30</v>
      </c>
      <c r="H39" s="96">
        <v>4</v>
      </c>
      <c r="I39" s="85"/>
      <c r="J39" s="86" t="str">
        <f>IF(B39=INDEX([1]연구생!$BI$4:$BP$141,  MATCH(C39,[1]연구생!$BM$4:$BM$141,0), 1),"T","F")</f>
        <v>F</v>
      </c>
      <c r="K39" s="80" t="str">
        <f>IF(C39=INDEX([1]연구생!$BI$4:$BP$141,  MATCH(C39,[1]연구생!$BM$4:$BM$141,0), 5),"T","F")</f>
        <v>T</v>
      </c>
      <c r="L39" s="87">
        <v>39946</v>
      </c>
      <c r="M39" s="80"/>
      <c r="N39" s="88">
        <v>30</v>
      </c>
      <c r="O39" s="9" t="s">
        <v>159</v>
      </c>
      <c r="P39" s="98" t="s">
        <v>142</v>
      </c>
      <c r="Q39" s="81" t="s">
        <v>6</v>
      </c>
      <c r="R39" s="89">
        <v>38786</v>
      </c>
      <c r="T39" s="128"/>
      <c r="U39" s="128"/>
      <c r="V39" s="128"/>
      <c r="W39" s="128"/>
      <c r="X39" s="128"/>
      <c r="Y39" s="128"/>
      <c r="Z39" s="128"/>
      <c r="AA39" s="128"/>
      <c r="AB39" s="128"/>
      <c r="AC39" s="128"/>
    </row>
    <row r="40" spans="1:29">
      <c r="A40" s="66">
        <v>25</v>
      </c>
      <c r="B40" s="110">
        <v>624.5</v>
      </c>
      <c r="C40" s="111" t="s">
        <v>193</v>
      </c>
      <c r="D40" s="112" t="s">
        <v>75</v>
      </c>
      <c r="E40" s="113" t="s">
        <v>15</v>
      </c>
      <c r="F40" s="82"/>
      <c r="G40" s="91">
        <v>21</v>
      </c>
      <c r="H40" s="84"/>
      <c r="I40" s="93"/>
      <c r="J40" s="86" t="str">
        <f>IF(B40=INDEX([1]연구생!$BI$4:$BP$141,  MATCH(C40,[1]연구생!$BM$4:$BM$141,0), 1),"T","F")</f>
        <v>F</v>
      </c>
      <c r="K40" s="80" t="str">
        <f>IF(C40=INDEX([1]연구생!$BI$4:$BP$141,  MATCH(C40,[1]연구생!$BM$4:$BM$141,0), 5),"T","F")</f>
        <v>T</v>
      </c>
      <c r="L40" s="87">
        <v>40505</v>
      </c>
      <c r="M40" s="80"/>
      <c r="N40" s="88">
        <v>21</v>
      </c>
      <c r="O40" s="9" t="s">
        <v>147</v>
      </c>
      <c r="P40" s="55" t="s">
        <v>138</v>
      </c>
      <c r="Q40" s="81" t="s">
        <v>6</v>
      </c>
      <c r="R40" s="90">
        <v>40020</v>
      </c>
      <c r="T40" s="128"/>
      <c r="U40" s="128"/>
      <c r="V40" s="128"/>
      <c r="W40" s="128"/>
      <c r="X40" s="128"/>
      <c r="Y40" s="128"/>
      <c r="Z40" s="128"/>
      <c r="AA40" s="128"/>
      <c r="AB40" s="128"/>
      <c r="AC40" s="128"/>
    </row>
    <row r="41" spans="1:29">
      <c r="A41" s="66">
        <v>26</v>
      </c>
      <c r="B41" s="110">
        <v>620.5</v>
      </c>
      <c r="C41" s="111" t="s">
        <v>186</v>
      </c>
      <c r="D41" s="112" t="s">
        <v>75</v>
      </c>
      <c r="E41" s="113" t="s">
        <v>39</v>
      </c>
      <c r="F41" s="82"/>
      <c r="G41" s="91">
        <v>31</v>
      </c>
      <c r="H41" s="108"/>
      <c r="I41" s="93"/>
      <c r="J41" s="97" t="str">
        <f>IF(B41=INDEX([1]연구생!$BI$4:$BP$141,  MATCH(C41,[1]연구생!$BM$4:$BM$141,0), 1),"T","F")</f>
        <v>F</v>
      </c>
      <c r="K41" s="80" t="str">
        <f>IF(C41=INDEX([1]연구생!$BI$4:$BP$141,  MATCH(C41,[1]연구생!$BM$4:$BM$141,0), 5),"T","F")</f>
        <v>T</v>
      </c>
      <c r="L41" s="87">
        <v>39510</v>
      </c>
      <c r="M41" s="80"/>
      <c r="N41" s="88">
        <v>31</v>
      </c>
      <c r="O41" s="9" t="s">
        <v>160</v>
      </c>
      <c r="P41" s="106" t="s">
        <v>138</v>
      </c>
      <c r="Q41" s="95" t="s">
        <v>137</v>
      </c>
      <c r="R41" s="90">
        <v>40549</v>
      </c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1:29">
      <c r="A42" s="66">
        <v>27</v>
      </c>
      <c r="B42" s="110">
        <v>610.5</v>
      </c>
      <c r="C42" s="111" t="s">
        <v>190</v>
      </c>
      <c r="D42" s="112" t="s">
        <v>97</v>
      </c>
      <c r="E42" s="113" t="s">
        <v>15</v>
      </c>
      <c r="F42" s="82"/>
      <c r="G42" s="91">
        <v>15</v>
      </c>
      <c r="H42" s="132">
        <v>1</v>
      </c>
      <c r="I42" s="85"/>
      <c r="J42" s="97" t="str">
        <f>IF(B42=INDEX([1]연구생!$BI$4:$BP$141,  MATCH(C42,[1]연구생!$BM$4:$BM$141,0), 1),"T","F")</f>
        <v>F</v>
      </c>
      <c r="K42" s="80" t="str">
        <f>IF(C42=INDEX([1]연구생!$BI$4:$BP$141,  MATCH(C42,[1]연구생!$BM$4:$BM$141,0), 5),"T","F")</f>
        <v>T</v>
      </c>
      <c r="L42" s="87">
        <v>38800</v>
      </c>
      <c r="M42" s="80"/>
      <c r="N42" s="88">
        <v>15</v>
      </c>
      <c r="O42" s="9" t="s">
        <v>96</v>
      </c>
      <c r="P42" s="98" t="s">
        <v>142</v>
      </c>
      <c r="Q42" s="81" t="s">
        <v>6</v>
      </c>
      <c r="R42" s="90">
        <v>39946</v>
      </c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1:29">
      <c r="A43" s="66">
        <v>28</v>
      </c>
      <c r="B43" s="110">
        <v>593.5</v>
      </c>
      <c r="C43" s="111" t="s">
        <v>199</v>
      </c>
      <c r="D43" s="112" t="s">
        <v>75</v>
      </c>
      <c r="E43" s="113" t="s">
        <v>15</v>
      </c>
      <c r="F43" s="82"/>
      <c r="G43" s="91">
        <v>27</v>
      </c>
      <c r="H43" s="131"/>
      <c r="I43" s="133">
        <v>1</v>
      </c>
      <c r="J43" s="97" t="str">
        <f>IF(B43=INDEX([1]연구생!$BI$4:$BP$141,  MATCH(C43,[1]연구생!$BM$4:$BM$141,0), 1),"T","F")</f>
        <v>F</v>
      </c>
      <c r="K43" s="80" t="str">
        <f>IF(C43=INDEX([1]연구생!$BI$4:$BP$141,  MATCH(C43,[1]연구생!$BM$4:$BM$141,0), 5),"T","F")</f>
        <v>T</v>
      </c>
      <c r="L43" s="87">
        <v>38532</v>
      </c>
      <c r="M43" s="80"/>
      <c r="N43" s="88">
        <v>27</v>
      </c>
      <c r="O43" s="9" t="s">
        <v>155</v>
      </c>
      <c r="P43" s="55" t="s">
        <v>75</v>
      </c>
      <c r="Q43" s="81" t="s">
        <v>6</v>
      </c>
      <c r="R43" s="90">
        <v>41116</v>
      </c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1:29">
      <c r="A44" s="66">
        <v>29</v>
      </c>
      <c r="B44" s="110">
        <v>589</v>
      </c>
      <c r="C44" s="111" t="s">
        <v>200</v>
      </c>
      <c r="D44" s="112" t="s">
        <v>75</v>
      </c>
      <c r="E44" s="113" t="s">
        <v>15</v>
      </c>
      <c r="F44" s="82"/>
      <c r="G44" s="91">
        <v>17</v>
      </c>
      <c r="H44" s="84"/>
      <c r="I44" s="105"/>
      <c r="J44" s="86" t="str">
        <f>IF(B44=INDEX([1]연구생!$BI$4:$BP$141,  MATCH(C44,[1]연구생!$BM$4:$BM$141,0), 1),"T","F")</f>
        <v>F</v>
      </c>
      <c r="K44" s="80" t="str">
        <f>IF(C44=INDEX([1]연구생!$BI$4:$BP$141,  MATCH(C44,[1]연구생!$BM$4:$BM$141,0), 5),"T","F")</f>
        <v>T</v>
      </c>
      <c r="L44" s="87">
        <v>39449</v>
      </c>
      <c r="M44" s="80"/>
      <c r="N44" s="88">
        <v>17</v>
      </c>
      <c r="O44" s="9" t="s">
        <v>29</v>
      </c>
      <c r="P44" s="55" t="s">
        <v>122</v>
      </c>
      <c r="Q44" s="81" t="s">
        <v>39</v>
      </c>
      <c r="R44" s="89">
        <v>38952</v>
      </c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>
      <c r="A45" s="66">
        <v>30</v>
      </c>
      <c r="B45" s="110">
        <v>586</v>
      </c>
      <c r="C45" s="111" t="s">
        <v>201</v>
      </c>
      <c r="D45" s="112" t="s">
        <v>75</v>
      </c>
      <c r="E45" s="113" t="s">
        <v>39</v>
      </c>
      <c r="F45" s="82"/>
      <c r="G45" s="91">
        <v>22</v>
      </c>
      <c r="H45" s="84"/>
      <c r="I45" s="85"/>
      <c r="J45" s="97" t="str">
        <f>IF(B45=INDEX([1]연구생!$BI$4:$BP$141,  MATCH(C45,[1]연구생!$BM$4:$BM$141,0), 1),"T","F")</f>
        <v>F</v>
      </c>
      <c r="K45" s="80" t="str">
        <f>IF(C45=INDEX([1]연구생!$BI$4:$BP$141,  MATCH(C45,[1]연구생!$BM$4:$BM$141,0), 5),"T","F")</f>
        <v>T</v>
      </c>
      <c r="L45" s="87">
        <v>38817</v>
      </c>
      <c r="M45" s="80"/>
      <c r="N45" s="88">
        <v>22</v>
      </c>
      <c r="O45" s="107" t="s">
        <v>148</v>
      </c>
      <c r="P45" s="134" t="s">
        <v>144</v>
      </c>
      <c r="Q45" s="135" t="s">
        <v>149</v>
      </c>
      <c r="R45" s="90">
        <v>39512</v>
      </c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</sheetData>
  <autoFilter ref="A15:AC15" xr:uid="{00000000-0009-0000-0000-000000000000}"/>
  <sortState xmlns:xlrd2="http://schemas.microsoft.com/office/spreadsheetml/2017/richdata2" ref="A30:AC45">
    <sortCondition ref="C30:C45"/>
  </sortState>
  <mergeCells count="12">
    <mergeCell ref="Z14:AA14"/>
    <mergeCell ref="AB14:AC14"/>
    <mergeCell ref="A1:I1"/>
    <mergeCell ref="A5:I5"/>
    <mergeCell ref="A6:I6"/>
    <mergeCell ref="A11:I11"/>
    <mergeCell ref="A12:I12"/>
    <mergeCell ref="E2:G2"/>
    <mergeCell ref="G14:I14"/>
    <mergeCell ref="T14:U14"/>
    <mergeCell ref="V14:W14"/>
    <mergeCell ref="X14:Y14"/>
  </mergeCells>
  <phoneticPr fontId="1" type="noConversion"/>
  <conditionalFormatting sqref="I13">
    <cfRule type="containsText" dxfId="90" priority="21" stopIfTrue="1" operator="containsText" text="여">
      <formula>NOT(ISERROR(SEARCH("여",I13)))</formula>
    </cfRule>
  </conditionalFormatting>
  <conditionalFormatting sqref="I13 D2:D3 P16:P45 D13:D1048576">
    <cfRule type="cellIs" dxfId="89" priority="20" operator="equal">
      <formula>"여"</formula>
    </cfRule>
  </conditionalFormatting>
  <conditionalFormatting sqref="D46:D1048576 D13:D15 D7:D10">
    <cfRule type="cellIs" dxfId="88" priority="19" operator="equal">
      <formula>"여"</formula>
    </cfRule>
  </conditionalFormatting>
  <conditionalFormatting sqref="M17:M45">
    <cfRule type="cellIs" dxfId="87" priority="18" operator="equal">
      <formula>"여"</formula>
    </cfRule>
  </conditionalFormatting>
  <conditionalFormatting sqref="A13:A1048576 A2">
    <cfRule type="duplicateValues" dxfId="86" priority="17"/>
  </conditionalFormatting>
  <conditionalFormatting sqref="D7:D10">
    <cfRule type="cellIs" dxfId="85" priority="15" operator="equal">
      <formula>"여"</formula>
    </cfRule>
  </conditionalFormatting>
  <conditionalFormatting sqref="N16:N45">
    <cfRule type="containsText" dxfId="84" priority="14" operator="containsText" text="코로나">
      <formula>NOT(ISERROR(SEARCH("코로나",N16)))</formula>
    </cfRule>
  </conditionalFormatting>
  <conditionalFormatting sqref="O16:O45 C16:C45">
    <cfRule type="containsText" dxfId="83" priority="10" operator="containsText" text="입단">
      <formula>NOT(ISERROR(SEARCH("입단",C16)))</formula>
    </cfRule>
    <cfRule type="containsText" dxfId="82" priority="11" operator="containsText" text="자퇴">
      <formula>NOT(ISERROR(SEARCH("자퇴",C16)))</formula>
    </cfRule>
  </conditionalFormatting>
  <conditionalFormatting sqref="L16:L45">
    <cfRule type="cellIs" dxfId="81" priority="24" operator="greaterThanOrEqual">
      <formula>$L$3</formula>
    </cfRule>
  </conditionalFormatting>
  <conditionalFormatting sqref="R16:R45">
    <cfRule type="cellIs" dxfId="80" priority="6" stopIfTrue="1" operator="lessThan">
      <formula>$BN$1</formula>
    </cfRule>
    <cfRule type="cellIs" dxfId="79" priority="8" stopIfTrue="1" operator="greaterThanOrEqual">
      <formula>$BG$1</formula>
    </cfRule>
  </conditionalFormatting>
  <conditionalFormatting sqref="C16:C45">
    <cfRule type="duplicateValues" dxfId="78" priority="200"/>
  </conditionalFormatting>
  <conditionalFormatting sqref="I16:I45">
    <cfRule type="duplicateValues" dxfId="77" priority="203"/>
  </conditionalFormatting>
  <conditionalFormatting sqref="N16:N45">
    <cfRule type="duplicateValues" dxfId="76" priority="224"/>
  </conditionalFormatting>
  <conditionalFormatting sqref="B16:B45">
    <cfRule type="duplicateValues" dxfId="75" priority="225"/>
  </conditionalFormatting>
  <conditionalFormatting sqref="O16:O45">
    <cfRule type="duplicateValues" dxfId="74" priority="226"/>
  </conditionalFormatting>
  <pageMargins left="0.51181102362204722" right="0.51181102362204722" top="0.74803149606299213" bottom="0.55118110236220474" header="0" footer="0.31496062992125984"/>
  <pageSetup paperSize="9" orientation="portrait" r:id="rId1"/>
  <headerFooter>
    <oddFooter>&amp;C&amp;N -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zoomScale="70" zoomScaleNormal="70" zoomScaleSheetLayoutView="85" workbookViewId="0">
      <selection activeCell="S14" sqref="S14"/>
    </sheetView>
  </sheetViews>
  <sheetFormatPr defaultRowHeight="16.5"/>
  <cols>
    <col min="1" max="2" width="5.5" customWidth="1"/>
    <col min="3" max="3" width="16.625" customWidth="1"/>
    <col min="4" max="4" width="8.5" customWidth="1"/>
    <col min="5" max="7" width="5.5" customWidth="1"/>
    <col min="8" max="8" width="7.375" customWidth="1"/>
    <col min="9" max="9" width="1.75" customWidth="1"/>
    <col min="10" max="11" width="5.5" customWidth="1"/>
    <col min="12" max="12" width="16.625" customWidth="1"/>
    <col min="13" max="13" width="8.5" customWidth="1"/>
    <col min="14" max="16" width="5.5" customWidth="1"/>
    <col min="17" max="17" width="7.375" customWidth="1"/>
    <col min="18" max="18" width="3.75" customWidth="1"/>
    <col min="19" max="19" width="12.25" customWidth="1"/>
  </cols>
  <sheetData>
    <row r="1" spans="1:19" ht="51.75" customHeight="1">
      <c r="A1" s="145" t="s">
        <v>220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S1" s="50"/>
    </row>
    <row r="2" spans="1:19" ht="30.75" customHeight="1">
      <c r="A2" s="151" t="s">
        <v>90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9" ht="64.5" customHeight="1" thickBot="1">
      <c r="A3" s="146" t="s">
        <v>219</v>
      </c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9" ht="25.5" customHeight="1" thickBot="1">
      <c r="A4" s="148" t="s">
        <v>56</v>
      </c>
      <c r="B4" s="149"/>
      <c r="C4" s="149"/>
      <c r="D4" s="149"/>
      <c r="E4" s="149"/>
      <c r="F4" s="149"/>
      <c r="G4" s="149"/>
      <c r="H4" s="150"/>
      <c r="J4" s="148" t="s">
        <v>60</v>
      </c>
      <c r="K4" s="149"/>
      <c r="L4" s="149"/>
      <c r="M4" s="149"/>
      <c r="N4" s="149"/>
      <c r="O4" s="149"/>
      <c r="P4" s="149"/>
      <c r="Q4" s="150"/>
    </row>
    <row r="5" spans="1:19" ht="20.25" thickBot="1">
      <c r="A5" s="18" t="s">
        <v>57</v>
      </c>
      <c r="B5" s="18" t="s">
        <v>58</v>
      </c>
      <c r="C5" s="19" t="s">
        <v>0</v>
      </c>
      <c r="D5" s="19" t="s">
        <v>98</v>
      </c>
      <c r="E5" s="19" t="s">
        <v>53</v>
      </c>
      <c r="F5" s="19" t="s">
        <v>54</v>
      </c>
      <c r="G5" s="19" t="s">
        <v>55</v>
      </c>
      <c r="H5" s="19" t="s">
        <v>59</v>
      </c>
      <c r="J5" s="18" t="s">
        <v>57</v>
      </c>
      <c r="K5" s="18" t="s">
        <v>58</v>
      </c>
      <c r="L5" s="19" t="s">
        <v>0</v>
      </c>
      <c r="M5" s="19" t="s">
        <v>98</v>
      </c>
      <c r="N5" s="19" t="s">
        <v>53</v>
      </c>
      <c r="O5" s="19" t="s">
        <v>54</v>
      </c>
      <c r="P5" s="19" t="s">
        <v>55</v>
      </c>
      <c r="Q5" s="19" t="s">
        <v>59</v>
      </c>
    </row>
    <row r="6" spans="1:19" ht="31.5" customHeight="1" thickBot="1">
      <c r="A6" s="31">
        <v>1</v>
      </c>
      <c r="B6" s="31">
        <v>1</v>
      </c>
      <c r="C6" s="39" t="s">
        <v>212</v>
      </c>
      <c r="D6" s="46" t="str">
        <f>INDEX('25 연구생바둑대회 출전자격-내신성적'!$C$15:$I$45,  MATCH(C6,'25 연구생바둑대회 출전자격-내신성적'!$C$15:$C$45, 0),3)</f>
        <v>류동완</v>
      </c>
      <c r="E6" s="32" t="s">
        <v>234</v>
      </c>
      <c r="F6" s="32" t="s">
        <v>236</v>
      </c>
      <c r="G6" s="32"/>
      <c r="H6" s="57" t="str">
        <f>IF(COUNTIF(E6:G6,"O")=0,"",IF(COUNTIF(E6:G6,"O")=1,"",IF(COUNTIF(E6:G6,"O")=2,"진출")))</f>
        <v/>
      </c>
      <c r="J6" s="31">
        <v>5</v>
      </c>
      <c r="K6" s="31">
        <v>1</v>
      </c>
      <c r="L6" s="39" t="s">
        <v>209</v>
      </c>
      <c r="M6" s="46" t="str">
        <f>INDEX('25 연구생바둑대회 출전자격-내신성적'!$C$15:$I$45,  MATCH(L6,'25 연구생바둑대회 출전자격-내신성적'!$C$15:$C$45, 0),3)</f>
        <v>류동완</v>
      </c>
      <c r="N6" s="32" t="s">
        <v>234</v>
      </c>
      <c r="O6" s="32" t="s">
        <v>237</v>
      </c>
      <c r="P6" s="32" t="s">
        <v>240</v>
      </c>
      <c r="Q6" s="57" t="str">
        <f>IF(COUNTIF(N6:P6,"O")=0,"",IF(COUNTIF(N6:P6,"O")=1,"",IF(COUNTIF(N6:P6,"O")=2,"진출")))</f>
        <v/>
      </c>
      <c r="S6" s="58" t="e">
        <f>INDEX(#REF!, MATCH(A6,#REF!,0),1)</f>
        <v>#REF!</v>
      </c>
    </row>
    <row r="7" spans="1:19" ht="31.5" customHeight="1" thickBot="1">
      <c r="A7" s="31">
        <v>2</v>
      </c>
      <c r="B7" s="31">
        <v>2</v>
      </c>
      <c r="C7" s="39" t="s">
        <v>217</v>
      </c>
      <c r="D7" s="46" t="str">
        <f>INDEX('25 연구생바둑대회 출전자격-내신성적'!$C$15:$I$45,  MATCH(C7,'25 연구생바둑대회 출전자격-내신성적'!$C$15:$C$45, 0),3)</f>
        <v>한종진</v>
      </c>
      <c r="E7" s="32" t="s">
        <v>235</v>
      </c>
      <c r="F7" s="32" t="s">
        <v>237</v>
      </c>
      <c r="G7" s="32"/>
      <c r="H7" s="57" t="str">
        <f>IF(COUNTIF(E7:G7,"O")=0,"",IF(COUNTIF(E7:G7,"O")=1,"",IF(COUNTIF(E7:G7,"O")=2,"진출")))</f>
        <v>진출</v>
      </c>
      <c r="J7" s="31">
        <v>6</v>
      </c>
      <c r="K7" s="31">
        <v>2</v>
      </c>
      <c r="L7" s="39" t="s">
        <v>214</v>
      </c>
      <c r="M7" s="46" t="str">
        <f>INDEX('25 연구생바둑대회 출전자격-내신성적'!$C$15:$I$45,  MATCH(L7,'25 연구생바둑대회 출전자격-내신성적'!$C$15:$C$45, 0),3)</f>
        <v>개인</v>
      </c>
      <c r="N7" s="32" t="s">
        <v>235</v>
      </c>
      <c r="O7" s="32" t="s">
        <v>236</v>
      </c>
      <c r="P7" s="32" t="s">
        <v>239</v>
      </c>
      <c r="Q7" s="57" t="str">
        <f>IF(COUNTIF(N7:P7,"O")=0,"",IF(COUNTIF(N7:P7,"O")=1,"",IF(COUNTIF(N7:P7,"O")=2,"진출")))</f>
        <v>진출</v>
      </c>
    </row>
    <row r="8" spans="1:19" ht="31.5" customHeight="1" thickBot="1">
      <c r="A8" s="31">
        <v>3</v>
      </c>
      <c r="B8" s="31">
        <v>3</v>
      </c>
      <c r="C8" s="39" t="s">
        <v>231</v>
      </c>
      <c r="D8" s="46" t="str">
        <f>INDEX('25 연구생바둑대회 출전자격-내신성적'!$C$15:$I$45,  MATCH(C8,'25 연구생바둑대회 출전자격-내신성적'!$C$15:$C$45, 0),3)</f>
        <v>개인</v>
      </c>
      <c r="E8" s="32" t="s">
        <v>235</v>
      </c>
      <c r="F8" s="32" t="s">
        <v>236</v>
      </c>
      <c r="G8" s="32" t="s">
        <v>240</v>
      </c>
      <c r="H8" s="57" t="str">
        <f>IF(COUNTIF(E8:G8,"O")=0,"",IF(COUNTIF(E8:G8,"O")=1,"",IF(COUNTIF(E8:G8,"O")=2,"진출")))</f>
        <v/>
      </c>
      <c r="J8" s="31">
        <v>7</v>
      </c>
      <c r="K8" s="31">
        <v>3</v>
      </c>
      <c r="L8" s="39" t="s">
        <v>215</v>
      </c>
      <c r="M8" s="46" t="str">
        <f>INDEX('25 연구생바둑대회 출전자격-내신성적'!$C$15:$I$45,  MATCH(L8,'25 연구생바둑대회 출전자격-내신성적'!$C$15:$C$45, 0),3)</f>
        <v>장수영</v>
      </c>
      <c r="N8" s="32" t="s">
        <v>235</v>
      </c>
      <c r="O8" s="32" t="s">
        <v>237</v>
      </c>
      <c r="P8" s="32"/>
      <c r="Q8" s="57" t="str">
        <f>IF(COUNTIF(N8:P8,"O")=0,"",IF(COUNTIF(N8:P8,"O")=1,"",IF(COUNTIF(N8:P8,"O")=2,"진출")))</f>
        <v>진출</v>
      </c>
    </row>
    <row r="9" spans="1:19" ht="31.5" customHeight="1" thickBot="1">
      <c r="A9" s="31">
        <v>4</v>
      </c>
      <c r="B9" s="31">
        <v>4</v>
      </c>
      <c r="C9" s="39" t="s">
        <v>205</v>
      </c>
      <c r="D9" s="46" t="str">
        <f>INDEX('25 연구생바둑대회 출전자격-내신성적'!$C$15:$I$45,  MATCH(C9,'25 연구생바둑대회 출전자격-내신성적'!$C$15:$C$45, 0),3)</f>
        <v>류동완</v>
      </c>
      <c r="E9" s="32" t="s">
        <v>234</v>
      </c>
      <c r="F9" s="32" t="s">
        <v>237</v>
      </c>
      <c r="G9" s="32" t="s">
        <v>239</v>
      </c>
      <c r="H9" s="57" t="str">
        <f>IF(COUNTIF(E9:G9,"O")=0,"",IF(COUNTIF(E9:G9,"O")=1,"",IF(COUNTIF(E9:G9,"O")=2,"진출")))</f>
        <v>진출</v>
      </c>
      <c r="J9" s="31">
        <v>8</v>
      </c>
      <c r="K9" s="31">
        <v>4</v>
      </c>
      <c r="L9" s="39" t="s">
        <v>204</v>
      </c>
      <c r="M9" s="46" t="str">
        <f>INDEX('25 연구생바둑대회 출전자격-내신성적'!$C$15:$I$45,  MATCH(L9,'25 연구생바둑대회 출전자격-내신성적'!$C$15:$C$45, 0),3)</f>
        <v>류동완</v>
      </c>
      <c r="N9" s="32" t="s">
        <v>234</v>
      </c>
      <c r="O9" s="32" t="s">
        <v>236</v>
      </c>
      <c r="P9" s="32"/>
      <c r="Q9" s="57" t="str">
        <f>IF(COUNTIF(N9:P9,"O")=0,"",IF(COUNTIF(N9:P9,"O")=1,"",IF(COUNTIF(N9:P9,"O")=2,"진출")))</f>
        <v/>
      </c>
    </row>
    <row r="10" spans="1:19" ht="11.25" customHeight="1" thickBot="1"/>
    <row r="11" spans="1:19" ht="25.5" customHeight="1" thickBot="1">
      <c r="A11" s="148" t="s">
        <v>61</v>
      </c>
      <c r="B11" s="149"/>
      <c r="C11" s="149"/>
      <c r="D11" s="149"/>
      <c r="E11" s="149"/>
      <c r="F11" s="149"/>
      <c r="G11" s="149"/>
      <c r="H11" s="150"/>
      <c r="J11" s="148" t="s">
        <v>62</v>
      </c>
      <c r="K11" s="149"/>
      <c r="L11" s="149"/>
      <c r="M11" s="149"/>
      <c r="N11" s="149"/>
      <c r="O11" s="149"/>
      <c r="P11" s="149"/>
      <c r="Q11" s="150"/>
    </row>
    <row r="12" spans="1:19" ht="20.25" thickBot="1">
      <c r="A12" s="18" t="s">
        <v>57</v>
      </c>
      <c r="B12" s="18" t="s">
        <v>58</v>
      </c>
      <c r="C12" s="19" t="s">
        <v>0</v>
      </c>
      <c r="D12" s="19" t="s">
        <v>98</v>
      </c>
      <c r="E12" s="19" t="s">
        <v>53</v>
      </c>
      <c r="F12" s="19" t="s">
        <v>54</v>
      </c>
      <c r="G12" s="19" t="s">
        <v>55</v>
      </c>
      <c r="H12" s="19" t="s">
        <v>59</v>
      </c>
      <c r="J12" s="18" t="s">
        <v>57</v>
      </c>
      <c r="K12" s="18" t="s">
        <v>58</v>
      </c>
      <c r="L12" s="19" t="s">
        <v>0</v>
      </c>
      <c r="M12" s="19" t="s">
        <v>98</v>
      </c>
      <c r="N12" s="19" t="s">
        <v>53</v>
      </c>
      <c r="O12" s="19" t="s">
        <v>54</v>
      </c>
      <c r="P12" s="19" t="s">
        <v>55</v>
      </c>
      <c r="Q12" s="19" t="s">
        <v>59</v>
      </c>
    </row>
    <row r="13" spans="1:19" ht="31.5" customHeight="1" thickBot="1">
      <c r="A13" s="31">
        <v>9</v>
      </c>
      <c r="B13" s="31">
        <v>1</v>
      </c>
      <c r="C13" s="39" t="s">
        <v>206</v>
      </c>
      <c r="D13" s="46" t="str">
        <f>INDEX('25 연구생바둑대회 출전자격-내신성적'!$C$15:$I$45,  MATCH(C13,'25 연구생바둑대회 출전자격-내신성적'!$C$15:$C$45, 0),3)</f>
        <v>충암</v>
      </c>
      <c r="E13" s="32" t="s">
        <v>235</v>
      </c>
      <c r="F13" s="32" t="s">
        <v>237</v>
      </c>
      <c r="G13" s="32"/>
      <c r="H13" s="57" t="str">
        <f>IF(COUNTIF(E13:G13,"O")=0,"",IF(COUNTIF(E13:G13,"O")=1,"",IF(COUNTIF(E13:G13,"O")=2,"진출")))</f>
        <v>진출</v>
      </c>
      <c r="J13" s="31">
        <v>13</v>
      </c>
      <c r="K13" s="31">
        <v>1</v>
      </c>
      <c r="L13" s="39" t="s">
        <v>218</v>
      </c>
      <c r="M13" s="46" t="str">
        <f>INDEX('25 연구생바둑대회 출전자격-내신성적'!$C$15:$I$45,  MATCH(L13,'25 연구생바둑대회 출전자격-내신성적'!$C$15:$C$45, 0),3)</f>
        <v>충암</v>
      </c>
      <c r="N13" s="32" t="s">
        <v>235</v>
      </c>
      <c r="O13" s="32" t="s">
        <v>236</v>
      </c>
      <c r="P13" s="32" t="s">
        <v>240</v>
      </c>
      <c r="Q13" s="57" t="str">
        <f>IF(COUNTIF(N13:P13,"O")=0,"",IF(COUNTIF(N13:P13,"O")=1,"",IF(COUNTIF(N13:P13,"O")=2,"진출")))</f>
        <v/>
      </c>
    </row>
    <row r="14" spans="1:19" ht="31.5" customHeight="1" thickBot="1">
      <c r="A14" s="31">
        <v>10</v>
      </c>
      <c r="B14" s="31">
        <v>2</v>
      </c>
      <c r="C14" s="39" t="s">
        <v>207</v>
      </c>
      <c r="D14" s="46" t="str">
        <f>INDEX('25 연구생바둑대회 출전자격-내신성적'!$C$15:$I$45,  MATCH(C14,'25 연구생바둑대회 출전자격-내신성적'!$C$15:$C$45, 0),3)</f>
        <v>충암</v>
      </c>
      <c r="E14" s="32" t="s">
        <v>234</v>
      </c>
      <c r="F14" s="32" t="s">
        <v>237</v>
      </c>
      <c r="G14" s="32" t="s">
        <v>239</v>
      </c>
      <c r="H14" s="57" t="str">
        <f>IF(COUNTIF(E14:G14,"O")=0,"",IF(COUNTIF(E14:G14,"O")=1,"",IF(COUNTIF(E14:G14,"O")=2,"진출")))</f>
        <v>진출</v>
      </c>
      <c r="J14" s="31">
        <v>14</v>
      </c>
      <c r="K14" s="31">
        <v>2</v>
      </c>
      <c r="L14" s="39" t="s">
        <v>211</v>
      </c>
      <c r="M14" s="46" t="str">
        <f>INDEX('25 연구생바둑대회 출전자격-내신성적'!$C$15:$I$45,  MATCH(L14,'25 연구생바둑대회 출전자격-내신성적'!$C$15:$C$45, 0),3)</f>
        <v>류동완</v>
      </c>
      <c r="N14" s="32" t="s">
        <v>234</v>
      </c>
      <c r="O14" s="32" t="s">
        <v>237</v>
      </c>
      <c r="P14" s="32" t="s">
        <v>239</v>
      </c>
      <c r="Q14" s="57" t="str">
        <f>IF(COUNTIF(N14:P14,"O")=0,"",IF(COUNTIF(N14:P14,"O")=1,"",IF(COUNTIF(N14:P14,"O")=2,"진출")))</f>
        <v>진출</v>
      </c>
    </row>
    <row r="15" spans="1:19" ht="31.5" customHeight="1" thickBot="1">
      <c r="A15" s="31">
        <v>11</v>
      </c>
      <c r="B15" s="31">
        <v>3</v>
      </c>
      <c r="C15" s="39" t="s">
        <v>208</v>
      </c>
      <c r="D15" s="46" t="str">
        <f>INDEX('25 연구생바둑대회 출전자격-내신성적'!$C$15:$I$45,  MATCH(C15,'25 연구생바둑대회 출전자격-내신성적'!$C$15:$C$45, 0),3)</f>
        <v>장수영</v>
      </c>
      <c r="E15" s="32" t="s">
        <v>235</v>
      </c>
      <c r="F15" s="32" t="s">
        <v>236</v>
      </c>
      <c r="G15" s="32" t="s">
        <v>240</v>
      </c>
      <c r="H15" s="57" t="str">
        <f>IF(COUNTIF(E15:G15,"O")=0,"",IF(COUNTIF(E15:G15,"O")=1,"",IF(COUNTIF(E15:G15,"O")=2,"진출")))</f>
        <v/>
      </c>
      <c r="J15" s="31">
        <v>15</v>
      </c>
      <c r="K15" s="31">
        <v>3</v>
      </c>
      <c r="L15" s="39" t="s">
        <v>216</v>
      </c>
      <c r="M15" s="46" t="str">
        <f>INDEX('25 연구생바둑대회 출전자격-내신성적'!$C$15:$I$45,  MATCH(L15,'25 연구생바둑대회 출전자격-내신성적'!$C$15:$C$45, 0),3)</f>
        <v>류동완</v>
      </c>
      <c r="N15" s="32" t="s">
        <v>234</v>
      </c>
      <c r="O15" s="32" t="s">
        <v>236</v>
      </c>
      <c r="P15" s="32"/>
      <c r="Q15" s="57" t="str">
        <f>IF(COUNTIF(N15:P15,"O")=0,"",IF(COUNTIF(N15:P15,"O")=1,"",IF(COUNTIF(N15:P15,"O")=2,"진출")))</f>
        <v/>
      </c>
    </row>
    <row r="16" spans="1:19" ht="31.5" customHeight="1" thickBot="1">
      <c r="A16" s="31">
        <v>12</v>
      </c>
      <c r="B16" s="31">
        <v>4</v>
      </c>
      <c r="C16" s="39" t="s">
        <v>213</v>
      </c>
      <c r="D16" s="46" t="str">
        <f>INDEX('25 연구생바둑대회 출전자격-내신성적'!$C$15:$I$45,  MATCH(C16,'25 연구생바둑대회 출전자격-내신성적'!$C$15:$C$45, 0),3)</f>
        <v>류동완</v>
      </c>
      <c r="E16" s="32" t="s">
        <v>234</v>
      </c>
      <c r="F16" s="32" t="s">
        <v>238</v>
      </c>
      <c r="G16" s="32"/>
      <c r="H16" s="57" t="str">
        <f>IF(COUNTIF(E16:G16,"O")=0,"",IF(COUNTIF(E16:G16,"O")=1,"",IF(COUNTIF(E16:G16,"O")=2,"진출")))</f>
        <v/>
      </c>
      <c r="J16" s="31">
        <v>16</v>
      </c>
      <c r="K16" s="31">
        <v>4</v>
      </c>
      <c r="L16" s="39" t="s">
        <v>210</v>
      </c>
      <c r="M16" s="46" t="str">
        <f>INDEX('25 연구생바둑대회 출전자격-내신성적'!$C$15:$I$45,  MATCH(L16,'25 연구생바둑대회 출전자격-내신성적'!$C$15:$C$45, 0),3)</f>
        <v>류동완</v>
      </c>
      <c r="N16" s="32" t="s">
        <v>235</v>
      </c>
      <c r="O16" s="32" t="s">
        <v>237</v>
      </c>
      <c r="P16" s="32"/>
      <c r="Q16" s="57" t="str">
        <f>IF(COUNTIF(N16:P16,"O")=0,"",IF(COUNTIF(N16:P16,"O")=1,"",IF(COUNTIF(N16:P16,"O")=2,"진출")))</f>
        <v>진출</v>
      </c>
    </row>
  </sheetData>
  <sortState xmlns:xlrd2="http://schemas.microsoft.com/office/spreadsheetml/2017/richdata2" ref="K51:O66">
    <sortCondition ref="L51:L66"/>
  </sortState>
  <mergeCells count="7">
    <mergeCell ref="A1:Q1"/>
    <mergeCell ref="A3:P3"/>
    <mergeCell ref="A4:H4"/>
    <mergeCell ref="A11:H11"/>
    <mergeCell ref="J4:Q4"/>
    <mergeCell ref="J11:Q11"/>
    <mergeCell ref="A2:Q2"/>
  </mergeCells>
  <phoneticPr fontId="1" type="noConversion"/>
  <conditionalFormatting sqref="C19:D19">
    <cfRule type="duplicateValues" dxfId="73" priority="186"/>
  </conditionalFormatting>
  <pageMargins left="0.51181102362204722" right="0.51181102362204722" top="0.35433070866141736" bottom="0.15748031496062992" header="0" footer="0"/>
  <pageSetup paperSize="9" orientation="landscape" r:id="rId1"/>
  <rowBreaks count="1" manualBreakCount="1">
    <brk id="1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tabSelected="1" view="pageBreakPreview" zoomScale="85" zoomScaleNormal="70" zoomScaleSheetLayoutView="85" workbookViewId="0">
      <selection activeCell="L6" sqref="L6"/>
    </sheetView>
  </sheetViews>
  <sheetFormatPr defaultRowHeight="16.5"/>
  <cols>
    <col min="1" max="1" width="5.375" customWidth="1"/>
    <col min="2" max="2" width="4.625" customWidth="1"/>
    <col min="3" max="3" width="14.25" customWidth="1"/>
    <col min="4" max="4" width="11.25" customWidth="1"/>
    <col min="5" max="7" width="5.375" customWidth="1"/>
    <col min="8" max="8" width="7.375" customWidth="1"/>
    <col min="9" max="9" width="1.5" customWidth="1"/>
    <col min="10" max="10" width="5.375" customWidth="1"/>
    <col min="11" max="11" width="4.625" customWidth="1"/>
    <col min="12" max="12" width="14.25" customWidth="1"/>
    <col min="13" max="13" width="11.25" customWidth="1"/>
    <col min="14" max="16" width="5.375" customWidth="1"/>
    <col min="17" max="17" width="7.375" customWidth="1"/>
  </cols>
  <sheetData>
    <row r="1" spans="1:18" ht="51.75" customHeight="1">
      <c r="A1" s="145" t="str">
        <f>'본선 1회전(추첨)'!A1:Q1</f>
        <v xml:space="preserve">제162회 입단대회 (일반연구생) 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50" t="e">
        <f>INDEX([2]DB!$B$2:$C$17, MATCH(A6,[2]DB!$C$2:$C$17,0), 1)</f>
        <v>#N/A</v>
      </c>
    </row>
    <row r="2" spans="1:18" ht="30.75" customHeight="1">
      <c r="A2" s="151" t="s">
        <v>91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8" ht="54" customHeight="1" thickBot="1">
      <c r="A3" s="146" t="s">
        <v>221</v>
      </c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8" ht="27.75" customHeight="1" thickBot="1">
      <c r="A4" s="148" t="s">
        <v>56</v>
      </c>
      <c r="B4" s="149"/>
      <c r="C4" s="149"/>
      <c r="D4" s="149"/>
      <c r="E4" s="149"/>
      <c r="F4" s="149"/>
      <c r="G4" s="149"/>
      <c r="H4" s="150"/>
      <c r="J4" s="148" t="s">
        <v>60</v>
      </c>
      <c r="K4" s="149"/>
      <c r="L4" s="149"/>
      <c r="M4" s="149"/>
      <c r="N4" s="149"/>
      <c r="O4" s="149"/>
      <c r="P4" s="149"/>
      <c r="Q4" s="150"/>
    </row>
    <row r="5" spans="1:18" ht="20.25" thickBot="1">
      <c r="A5" s="18" t="s">
        <v>57</v>
      </c>
      <c r="B5" s="18" t="s">
        <v>58</v>
      </c>
      <c r="C5" s="19" t="s">
        <v>0</v>
      </c>
      <c r="D5" s="19" t="s">
        <v>79</v>
      </c>
      <c r="E5" s="19" t="s">
        <v>53</v>
      </c>
      <c r="F5" s="19" t="s">
        <v>54</v>
      </c>
      <c r="G5" s="19" t="s">
        <v>55</v>
      </c>
      <c r="H5" s="19" t="s">
        <v>59</v>
      </c>
      <c r="J5" s="18" t="s">
        <v>57</v>
      </c>
      <c r="K5" s="18" t="s">
        <v>58</v>
      </c>
      <c r="L5" s="19" t="s">
        <v>0</v>
      </c>
      <c r="M5" s="19" t="s">
        <v>79</v>
      </c>
      <c r="N5" s="19" t="s">
        <v>53</v>
      </c>
      <c r="O5" s="19" t="s">
        <v>54</v>
      </c>
      <c r="P5" s="19" t="s">
        <v>55</v>
      </c>
      <c r="Q5" s="19" t="s">
        <v>59</v>
      </c>
    </row>
    <row r="6" spans="1:18" ht="31.5" customHeight="1" thickBot="1">
      <c r="A6" s="48" t="s">
        <v>82</v>
      </c>
      <c r="B6" s="49">
        <v>1</v>
      </c>
      <c r="C6" s="39" t="s">
        <v>224</v>
      </c>
      <c r="D6" s="46" t="str">
        <f>INDEX('25 연구생바둑대회 출전자격-내신성적'!$C$15:$I$45,  MATCH(C6,'25 연구생바둑대회 출전자격-내신성적'!$C$15:$C$45, 0),3)</f>
        <v>한종진</v>
      </c>
      <c r="E6" s="32" t="s">
        <v>241</v>
      </c>
      <c r="F6" s="32"/>
      <c r="G6" s="32"/>
      <c r="H6" s="57" t="str">
        <f>IF(COUNTIF(E6:G6,"O")=0,"",IF(COUNTIF(E6:G6,"O")=1,"",IF(COUNTIF(E6:G6,"O")=2,"진출")))</f>
        <v/>
      </c>
      <c r="J6" s="48" t="s">
        <v>86</v>
      </c>
      <c r="K6" s="49">
        <v>1</v>
      </c>
      <c r="L6" s="39" t="s">
        <v>181</v>
      </c>
      <c r="M6" s="46" t="str">
        <f>INDEX('25 연구생바둑대회 출전자격-내신성적'!$C$15:$I$45,  MATCH(L6,'25 연구생바둑대회 출전자격-내신성적'!$C$15:$C$45, 0),3)</f>
        <v>류동완</v>
      </c>
      <c r="N6" s="32" t="s">
        <v>241</v>
      </c>
      <c r="O6" s="32"/>
      <c r="P6" s="32"/>
      <c r="Q6" s="57" t="str">
        <f>IF(COUNTIF(N6:P6,"O")=0,"",IF(COUNTIF(N6:P6,"O")=1,"",IF(COUNTIF(N6:P6,"O")=2,"진출")))</f>
        <v/>
      </c>
    </row>
    <row r="7" spans="1:18" ht="31.5" customHeight="1" thickBot="1">
      <c r="A7" s="48">
        <v>2</v>
      </c>
      <c r="B7" s="49">
        <v>2</v>
      </c>
      <c r="C7" s="39" t="s">
        <v>210</v>
      </c>
      <c r="D7" s="46" t="str">
        <f>INDEX('25 연구생바둑대회 출전자격-내신성적'!$C$15:$I$45,  MATCH(C7,'25 연구생바둑대회 출전자격-내신성적'!$C$15:$C$45, 0),3)</f>
        <v>류동완</v>
      </c>
      <c r="E7" s="32" t="s">
        <v>243</v>
      </c>
      <c r="F7" s="32"/>
      <c r="G7" s="32"/>
      <c r="H7" s="57" t="str">
        <f>IF(COUNTIF(E7:G7,"O")=0,"",IF(COUNTIF(E7:G7,"O")=1,"",IF(COUNTIF(E7:G7,"O")=2,"진출")))</f>
        <v/>
      </c>
      <c r="J7" s="48">
        <v>6</v>
      </c>
      <c r="K7" s="49">
        <v>2</v>
      </c>
      <c r="L7" s="39" t="s">
        <v>211</v>
      </c>
      <c r="M7" s="46" t="str">
        <f>INDEX('25 연구생바둑대회 출전자격-내신성적'!$C$15:$I$45,  MATCH(L7,'25 연구생바둑대회 출전자격-내신성적'!$C$15:$C$45, 0),3)</f>
        <v>류동완</v>
      </c>
      <c r="N7" s="32" t="s">
        <v>242</v>
      </c>
      <c r="O7" s="32"/>
      <c r="P7" s="32"/>
      <c r="Q7" s="57" t="str">
        <f>IF(COUNTIF(N7:P7,"O")=0,"",IF(COUNTIF(N7:P7,"O")=1,"",IF(COUNTIF(N7:P7,"O")=2,"진출")))</f>
        <v/>
      </c>
    </row>
    <row r="8" spans="1:18" ht="31.5" customHeight="1" thickBot="1">
      <c r="A8" s="48" t="s">
        <v>83</v>
      </c>
      <c r="B8" s="49">
        <v>3</v>
      </c>
      <c r="C8" s="39" t="s">
        <v>233</v>
      </c>
      <c r="D8" s="46" t="str">
        <f>INDEX('25 연구생바둑대회 출전자격-내신성적'!$C$15:$I$45,  MATCH(C8,'25 연구생바둑대회 출전자격-내신성적'!$C$15:$C$45, 0),3)</f>
        <v>충암</v>
      </c>
      <c r="E8" s="32" t="s">
        <v>243</v>
      </c>
      <c r="F8" s="32"/>
      <c r="G8" s="32"/>
      <c r="H8" s="57" t="str">
        <f>IF(COUNTIF(E8:G8,"O")=0,"",IF(COUNTIF(E8:G8,"O")=1,"",IF(COUNTIF(E8:G8,"O")=2,"진출")))</f>
        <v/>
      </c>
      <c r="J8" s="48" t="s">
        <v>87</v>
      </c>
      <c r="K8" s="49">
        <v>3</v>
      </c>
      <c r="L8" s="39" t="s">
        <v>223</v>
      </c>
      <c r="M8" s="46" t="str">
        <f>INDEX('25 연구생바둑대회 출전자격-내신성적'!$C$15:$I$45,  MATCH(L8,'25 연구생바둑대회 출전자격-내신성적'!$C$15:$C$45, 0),3)</f>
        <v>장수영</v>
      </c>
      <c r="N8" s="32" t="s">
        <v>241</v>
      </c>
      <c r="O8" s="32"/>
      <c r="P8" s="32"/>
      <c r="Q8" s="57" t="str">
        <f>IF(COUNTIF(N8:P8,"O")=0,"",IF(COUNTIF(N8:P8,"O")=1,"",IF(COUNTIF(N8:P8,"O")=2,"진출")))</f>
        <v/>
      </c>
    </row>
    <row r="9" spans="1:18" ht="31.5" customHeight="1" thickBot="1">
      <c r="A9" s="48">
        <v>4</v>
      </c>
      <c r="B9" s="49">
        <v>4</v>
      </c>
      <c r="C9" s="39" t="s">
        <v>207</v>
      </c>
      <c r="D9" s="46" t="str">
        <f>INDEX('25 연구생바둑대회 출전자격-내신성적'!$C$15:$I$45,  MATCH(C9,'25 연구생바둑대회 출전자격-내신성적'!$C$15:$C$45, 0),3)</f>
        <v>충암</v>
      </c>
      <c r="E9" s="32" t="s">
        <v>241</v>
      </c>
      <c r="F9" s="32"/>
      <c r="G9" s="32"/>
      <c r="H9" s="57" t="str">
        <f>IF(COUNTIF(E9:G9,"O")=0,"",IF(COUNTIF(E9:G9,"O")=1,"",IF(COUNTIF(E9:G9,"O")=2,"진출")))</f>
        <v/>
      </c>
      <c r="J9" s="48">
        <v>8</v>
      </c>
      <c r="K9" s="49">
        <v>4</v>
      </c>
      <c r="L9" s="39" t="s">
        <v>206</v>
      </c>
      <c r="M9" s="46" t="str">
        <f>INDEX('25 연구생바둑대회 출전자격-내신성적'!$C$15:$I$45,  MATCH(L9,'25 연구생바둑대회 출전자격-내신성적'!$C$15:$C$45, 0),3)</f>
        <v>충암</v>
      </c>
      <c r="N9" s="32" t="s">
        <v>242</v>
      </c>
      <c r="O9" s="32"/>
      <c r="P9" s="32"/>
      <c r="Q9" s="57" t="str">
        <f>IF(COUNTIF(N9:P9,"O")=0,"",IF(COUNTIF(N9:P9,"O")=1,"",IF(COUNTIF(N9:P9,"O")=2,"진출")))</f>
        <v/>
      </c>
    </row>
    <row r="10" spans="1:18" ht="10.5" customHeight="1" thickBot="1"/>
    <row r="11" spans="1:18" ht="27.75" customHeight="1" thickBot="1">
      <c r="A11" s="148" t="s">
        <v>61</v>
      </c>
      <c r="B11" s="149"/>
      <c r="C11" s="149"/>
      <c r="D11" s="149"/>
      <c r="E11" s="149"/>
      <c r="F11" s="149"/>
      <c r="G11" s="149"/>
      <c r="H11" s="150"/>
      <c r="J11" s="148" t="s">
        <v>62</v>
      </c>
      <c r="K11" s="149"/>
      <c r="L11" s="149"/>
      <c r="M11" s="149"/>
      <c r="N11" s="149"/>
      <c r="O11" s="149"/>
      <c r="P11" s="149"/>
      <c r="Q11" s="150"/>
    </row>
    <row r="12" spans="1:18" ht="20.25" thickBot="1">
      <c r="A12" s="18" t="s">
        <v>57</v>
      </c>
      <c r="B12" s="18" t="s">
        <v>58</v>
      </c>
      <c r="C12" s="19" t="s">
        <v>0</v>
      </c>
      <c r="D12" s="19" t="s">
        <v>79</v>
      </c>
      <c r="E12" s="19" t="s">
        <v>53</v>
      </c>
      <c r="F12" s="19" t="s">
        <v>54</v>
      </c>
      <c r="G12" s="19" t="s">
        <v>55</v>
      </c>
      <c r="H12" s="19" t="s">
        <v>59</v>
      </c>
      <c r="J12" s="18" t="s">
        <v>57</v>
      </c>
      <c r="K12" s="18" t="s">
        <v>58</v>
      </c>
      <c r="L12" s="19" t="s">
        <v>0</v>
      </c>
      <c r="M12" s="19" t="s">
        <v>79</v>
      </c>
      <c r="N12" s="19" t="s">
        <v>53</v>
      </c>
      <c r="O12" s="19" t="s">
        <v>54</v>
      </c>
      <c r="P12" s="19" t="s">
        <v>55</v>
      </c>
      <c r="Q12" s="19" t="s">
        <v>59</v>
      </c>
    </row>
    <row r="13" spans="1:18" ht="31.5" customHeight="1" thickBot="1">
      <c r="A13" s="48" t="s">
        <v>84</v>
      </c>
      <c r="B13" s="49">
        <v>1</v>
      </c>
      <c r="C13" s="39" t="s">
        <v>226</v>
      </c>
      <c r="D13" s="46" t="str">
        <f>INDEX('25 연구생바둑대회 출전자격-내신성적'!$C$15:$I$45,  MATCH(C13,'25 연구생바둑대회 출전자격-내신성적'!$C$15:$C$45, 0),3)</f>
        <v>충암</v>
      </c>
      <c r="E13" s="32" t="s">
        <v>243</v>
      </c>
      <c r="F13" s="32"/>
      <c r="G13" s="32"/>
      <c r="H13" s="57" t="str">
        <f>IF(COUNTIF(E13:G13,"O")=0,"",IF(COUNTIF(E13:G13,"O")=1,"",IF(COUNTIF(E13:G13,"O")=2,"진출")))</f>
        <v/>
      </c>
      <c r="J13" s="48" t="s">
        <v>88</v>
      </c>
      <c r="K13" s="49">
        <v>1</v>
      </c>
      <c r="L13" s="39" t="s">
        <v>227</v>
      </c>
      <c r="M13" s="46" t="str">
        <f>INDEX('25 연구생바둑대회 출전자격-내신성적'!$C$15:$I$45,  MATCH(L13,'25 연구생바둑대회 출전자격-내신성적'!$C$15:$C$45, 0),3)</f>
        <v>한종진</v>
      </c>
      <c r="N13" s="32" t="s">
        <v>241</v>
      </c>
      <c r="O13" s="32"/>
      <c r="P13" s="32"/>
      <c r="Q13" s="57" t="str">
        <f>IF(COUNTIF(N13:P13,"O")=0,"",IF(COUNTIF(N13:P13,"O")=1,"",IF(COUNTIF(N13:P13,"O")=2,"진출")))</f>
        <v/>
      </c>
    </row>
    <row r="14" spans="1:18" ht="31.5" customHeight="1" thickBot="1">
      <c r="A14" s="48">
        <v>10</v>
      </c>
      <c r="B14" s="49">
        <v>2</v>
      </c>
      <c r="C14" s="39" t="s">
        <v>215</v>
      </c>
      <c r="D14" s="46" t="str">
        <f>INDEX('25 연구생바둑대회 출전자격-내신성적'!$C$15:$I$45,  MATCH(C14,'25 연구생바둑대회 출전자격-내신성적'!$C$15:$C$45, 0),3)</f>
        <v>장수영</v>
      </c>
      <c r="E14" s="32" t="s">
        <v>241</v>
      </c>
      <c r="F14" s="32"/>
      <c r="G14" s="32"/>
      <c r="H14" s="57" t="str">
        <f>IF(COUNTIF(E14:G14,"O")=0,"",IF(COUNTIF(E14:G14,"O")=1,"",IF(COUNTIF(E14:G14,"O")=2,"진출")))</f>
        <v/>
      </c>
      <c r="J14" s="48">
        <v>14</v>
      </c>
      <c r="K14" s="49">
        <v>2</v>
      </c>
      <c r="L14" s="39" t="s">
        <v>205</v>
      </c>
      <c r="M14" s="46" t="str">
        <f>INDEX('25 연구생바둑대회 출전자격-내신성적'!$C$15:$I$45,  MATCH(L14,'25 연구생바둑대회 출전자격-내신성적'!$C$15:$C$45, 0),3)</f>
        <v>류동완</v>
      </c>
      <c r="N14" s="32" t="s">
        <v>243</v>
      </c>
      <c r="O14" s="32"/>
      <c r="P14" s="32"/>
      <c r="Q14" s="57" t="str">
        <f>IF(COUNTIF(N14:P14,"O")=0,"",IF(COUNTIF(N14:P14,"O")=1,"",IF(COUNTIF(N14:P14,"O")=2,"진출")))</f>
        <v/>
      </c>
    </row>
    <row r="15" spans="1:18" ht="31.5" customHeight="1" thickBot="1">
      <c r="A15" s="48" t="s">
        <v>85</v>
      </c>
      <c r="B15" s="49">
        <v>3</v>
      </c>
      <c r="C15" s="39" t="s">
        <v>180</v>
      </c>
      <c r="D15" s="46" t="str">
        <f>INDEX('25 연구생바둑대회 출전자격-내신성적'!$C$15:$I$45,  MATCH(C15,'25 연구생바둑대회 출전자격-내신성적'!$C$15:$C$45, 0),3)</f>
        <v>류동완</v>
      </c>
      <c r="E15" s="32" t="s">
        <v>241</v>
      </c>
      <c r="F15" s="32"/>
      <c r="G15" s="32"/>
      <c r="H15" s="57" t="str">
        <f>IF(COUNTIF(E15:G15,"O")=0,"",IF(COUNTIF(E15:G15,"O")=1,"",IF(COUNTIF(E15:G15,"O")=2,"진출")))</f>
        <v/>
      </c>
      <c r="J15" s="48" t="s">
        <v>89</v>
      </c>
      <c r="K15" s="49">
        <v>3</v>
      </c>
      <c r="L15" s="39" t="s">
        <v>225</v>
      </c>
      <c r="M15" s="46" t="str">
        <f>INDEX('25 연구생바둑대회 출전자격-내신성적'!$C$15:$I$45,  MATCH(L15,'25 연구생바둑대회 출전자격-내신성적'!$C$15:$C$45, 0),3)</f>
        <v>한종진</v>
      </c>
      <c r="N15" s="32" t="s">
        <v>241</v>
      </c>
      <c r="O15" s="32"/>
      <c r="P15" s="32"/>
      <c r="Q15" s="57" t="str">
        <f>IF(COUNTIF(N15:P15,"O")=0,"",IF(COUNTIF(N15:P15,"O")=1,"",IF(COUNTIF(N15:P15,"O")=2,"진출")))</f>
        <v/>
      </c>
    </row>
    <row r="16" spans="1:18" ht="31.5" customHeight="1" thickBot="1">
      <c r="A16" s="48">
        <v>12</v>
      </c>
      <c r="B16" s="49">
        <v>4</v>
      </c>
      <c r="C16" s="39" t="s">
        <v>214</v>
      </c>
      <c r="D16" s="46" t="str">
        <f>INDEX('25 연구생바둑대회 출전자격-내신성적'!$C$15:$I$45,  MATCH(C16,'25 연구생바둑대회 출전자격-내신성적'!$C$15:$C$45, 0),3)</f>
        <v>개인</v>
      </c>
      <c r="E16" s="32" t="s">
        <v>243</v>
      </c>
      <c r="F16" s="32"/>
      <c r="G16" s="32"/>
      <c r="H16" s="57" t="str">
        <f>IF(COUNTIF(E16:G16,"O")=0,"",IF(COUNTIF(E16:G16,"O")=1,"",IF(COUNTIF(E16:G16,"O")=2,"진출")))</f>
        <v/>
      </c>
      <c r="J16" s="48">
        <v>16</v>
      </c>
      <c r="K16" s="49">
        <v>4</v>
      </c>
      <c r="L16" s="39" t="s">
        <v>217</v>
      </c>
      <c r="M16" s="46" t="str">
        <f>INDEX('25 연구생바둑대회 출전자격-내신성적'!$C$15:$I$45,  MATCH(L16,'25 연구생바둑대회 출전자격-내신성적'!$C$15:$C$45, 0),3)</f>
        <v>한종진</v>
      </c>
      <c r="N16" s="32" t="s">
        <v>243</v>
      </c>
      <c r="O16" s="32"/>
      <c r="P16" s="32"/>
      <c r="Q16" s="57" t="str">
        <f>IF(COUNTIF(N16:P16,"O")=0,"",IF(COUNTIF(N16:P16,"O")=1,"",IF(COUNTIF(N16:P16,"O")=2,"진출")))</f>
        <v/>
      </c>
    </row>
  </sheetData>
  <mergeCells count="7">
    <mergeCell ref="A11:H11"/>
    <mergeCell ref="J11:Q11"/>
    <mergeCell ref="A1:Q1"/>
    <mergeCell ref="A2:O2"/>
    <mergeCell ref="A3:P3"/>
    <mergeCell ref="A4:H4"/>
    <mergeCell ref="J4:Q4"/>
  </mergeCells>
  <phoneticPr fontId="1" type="noConversion"/>
  <conditionalFormatting sqref="C19:D19">
    <cfRule type="duplicateValues" dxfId="72" priority="96"/>
  </conditionalFormatting>
  <printOptions horizontalCentered="1"/>
  <pageMargins left="0.51181102362204722" right="0.51181102362204722" top="0.35433070866141736" bottom="0.19685039370078741" header="0" footer="0"/>
  <pageSetup paperSize="9" orientation="landscape" r:id="rId1"/>
  <rowBreaks count="1" manualBreakCount="1">
    <brk id="17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"/>
  <sheetViews>
    <sheetView view="pageBreakPreview" zoomScale="85" zoomScaleNormal="70" zoomScaleSheetLayoutView="85" workbookViewId="0">
      <selection activeCell="C6" sqref="C6"/>
    </sheetView>
  </sheetViews>
  <sheetFormatPr defaultRowHeight="16.5"/>
  <cols>
    <col min="1" max="2" width="4.5" customWidth="1"/>
    <col min="3" max="3" width="15.375" customWidth="1"/>
    <col min="4" max="4" width="9" customWidth="1"/>
    <col min="5" max="7" width="6.375" customWidth="1"/>
    <col min="8" max="8" width="8.75" customWidth="1"/>
    <col min="9" max="9" width="1.625" customWidth="1"/>
    <col min="10" max="11" width="4.5" customWidth="1"/>
    <col min="12" max="12" width="15.375" customWidth="1"/>
    <col min="13" max="13" width="9" customWidth="1"/>
    <col min="14" max="16" width="6.375" customWidth="1"/>
    <col min="17" max="17" width="8.75" customWidth="1"/>
  </cols>
  <sheetData>
    <row r="1" spans="1:17" ht="50.25" customHeight="1">
      <c r="A1" s="145" t="str">
        <f>'본선 1회전(추첨)'!A1:Q1</f>
        <v xml:space="preserve">제162회 입단대회 (일반연구생) 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31.5" customHeight="1">
      <c r="A2" s="151" t="s">
        <v>92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54" customHeight="1" thickBot="1">
      <c r="A3" s="146" t="s">
        <v>222</v>
      </c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7" ht="27.75" customHeight="1" thickBot="1">
      <c r="A4" s="148" t="s">
        <v>56</v>
      </c>
      <c r="B4" s="149"/>
      <c r="C4" s="149"/>
      <c r="D4" s="149"/>
      <c r="E4" s="149"/>
      <c r="F4" s="149"/>
      <c r="G4" s="149"/>
      <c r="H4" s="150"/>
      <c r="J4" s="148" t="s">
        <v>60</v>
      </c>
      <c r="K4" s="149"/>
      <c r="L4" s="149"/>
      <c r="M4" s="149"/>
      <c r="N4" s="149"/>
      <c r="O4" s="149"/>
      <c r="P4" s="149"/>
      <c r="Q4" s="150"/>
    </row>
    <row r="5" spans="1:17" ht="20.25" thickBot="1">
      <c r="A5" s="47" t="s">
        <v>57</v>
      </c>
      <c r="B5" s="47" t="s">
        <v>80</v>
      </c>
      <c r="C5" s="19" t="s">
        <v>0</v>
      </c>
      <c r="D5" s="19" t="s">
        <v>79</v>
      </c>
      <c r="E5" s="19" t="s">
        <v>53</v>
      </c>
      <c r="F5" s="19" t="s">
        <v>54</v>
      </c>
      <c r="G5" s="19" t="s">
        <v>55</v>
      </c>
      <c r="H5" s="19" t="s">
        <v>59</v>
      </c>
      <c r="J5" s="47" t="s">
        <v>57</v>
      </c>
      <c r="K5" s="47" t="s">
        <v>81</v>
      </c>
      <c r="L5" s="19" t="s">
        <v>0</v>
      </c>
      <c r="M5" s="19" t="s">
        <v>79</v>
      </c>
      <c r="N5" s="19" t="s">
        <v>53</v>
      </c>
      <c r="O5" s="19" t="s">
        <v>54</v>
      </c>
      <c r="P5" s="19" t="s">
        <v>55</v>
      </c>
      <c r="Q5" s="19" t="s">
        <v>59</v>
      </c>
    </row>
    <row r="6" spans="1:17" ht="31.5" customHeight="1" thickBot="1">
      <c r="A6" s="33" t="s">
        <v>65</v>
      </c>
      <c r="B6" s="31">
        <v>1</v>
      </c>
      <c r="C6" s="39" t="s">
        <v>179</v>
      </c>
      <c r="D6" s="46" t="str">
        <f>INDEX('25 연구생바둑대회 출전자격-내신성적'!$C$15:$I$45,  MATCH(C6,'25 연구생바둑대회 출전자격-내신성적'!$C$15:$C$45, 0),3)</f>
        <v>충암</v>
      </c>
      <c r="E6" s="32"/>
      <c r="F6" s="32"/>
      <c r="G6" s="32"/>
      <c r="H6" s="57" t="str">
        <f>IF(COUNTIF(E6:G6,"O")=0,"",IF(COUNTIF(E6:G6,"O")=1,"",IF(COUNTIF(E6:G6,"O")=2,"진출")))</f>
        <v/>
      </c>
      <c r="J6" s="33" t="s">
        <v>66</v>
      </c>
      <c r="K6" s="31">
        <v>1</v>
      </c>
      <c r="L6" s="39" t="s">
        <v>228</v>
      </c>
      <c r="M6" s="46" t="str">
        <f>INDEX('25 연구생바둑대회 출전자격-내신성적'!$C$15:$I$45,  MATCH(L6,'25 연구생바둑대회 출전자격-내신성적'!$C$15:$C$45, 0),3)</f>
        <v>산본</v>
      </c>
      <c r="N6" s="32"/>
      <c r="O6" s="32"/>
      <c r="P6" s="32"/>
      <c r="Q6" s="57" t="str">
        <f>IF(COUNTIF(N6:P6,"O")=0,"",IF(COUNTIF(N6:P6,"O")=1,"",IF(COUNTIF(N6:P6,"O")=2,"진출")))</f>
        <v/>
      </c>
    </row>
    <row r="7" spans="1:17" ht="31.5" customHeight="1" thickBot="1">
      <c r="A7" s="33">
        <v>2</v>
      </c>
      <c r="B7" s="31">
        <v>2</v>
      </c>
      <c r="C7" s="39"/>
      <c r="D7" s="46" t="e">
        <f>INDEX('25 연구생바둑대회 출전자격-내신성적'!$C$15:$I$45,  MATCH(C7,'25 연구생바둑대회 출전자격-내신성적'!$C$15:$C$45, 0),3)</f>
        <v>#N/A</v>
      </c>
      <c r="E7" s="32"/>
      <c r="F7" s="32"/>
      <c r="G7" s="32"/>
      <c r="H7" s="57" t="str">
        <f>IF(COUNTIF(E7:G7,"O")=0,"",IF(COUNTIF(E7:G7,"O")=1,"",IF(COUNTIF(E7:G7,"O")=2,"진출")))</f>
        <v/>
      </c>
      <c r="J7" s="33">
        <v>6</v>
      </c>
      <c r="K7" s="31">
        <v>2</v>
      </c>
      <c r="L7" s="39"/>
      <c r="M7" s="46" t="e">
        <f>INDEX('25 연구생바둑대회 출전자격-내신성적'!$C$15:$I$45,  MATCH(L7,'25 연구생바둑대회 출전자격-내신성적'!$C$15:$C$45, 0),3)</f>
        <v>#N/A</v>
      </c>
      <c r="N7" s="32"/>
      <c r="O7" s="32"/>
      <c r="P7" s="32"/>
      <c r="Q7" s="57" t="str">
        <f>IF(COUNTIF(N7:P7,"O")=0,"",IF(COUNTIF(N7:P7,"O")=1,"",IF(COUNTIF(N7:P7,"O")=2,"진출")))</f>
        <v/>
      </c>
    </row>
    <row r="8" spans="1:17" ht="31.5" customHeight="1" thickBot="1">
      <c r="A8" s="33">
        <v>3</v>
      </c>
      <c r="B8" s="31">
        <v>3</v>
      </c>
      <c r="C8" s="39"/>
      <c r="D8" s="46" t="e">
        <f>INDEX('25 연구생바둑대회 출전자격-내신성적'!$C$15:$I$45,  MATCH(C8,'25 연구생바둑대회 출전자격-내신성적'!$C$15:$C$45, 0),3)</f>
        <v>#N/A</v>
      </c>
      <c r="E8" s="32"/>
      <c r="F8" s="32"/>
      <c r="G8" s="32"/>
      <c r="H8" s="57" t="str">
        <f>IF(COUNTIF(E8:G8,"O")=0,"",IF(COUNTIF(E8:G8,"O")=1,"",IF(COUNTIF(E8:G8,"O")=2,"진출")))</f>
        <v/>
      </c>
      <c r="J8" s="33">
        <v>7</v>
      </c>
      <c r="K8" s="31">
        <v>3</v>
      </c>
      <c r="L8" s="39"/>
      <c r="M8" s="46" t="e">
        <f>INDEX('25 연구생바둑대회 출전자격-내신성적'!$C$15:$I$45,  MATCH(L8,'25 연구생바둑대회 출전자격-내신성적'!$C$15:$C$45, 0),3)</f>
        <v>#N/A</v>
      </c>
      <c r="N8" s="32"/>
      <c r="O8" s="32"/>
      <c r="P8" s="32"/>
      <c r="Q8" s="57" t="str">
        <f>IF(COUNTIF(N8:P8,"O")=0,"",IF(COUNTIF(N8:P8,"O")=1,"",IF(COUNTIF(N8:P8,"O")=2,"진출")))</f>
        <v/>
      </c>
    </row>
    <row r="9" spans="1:17" ht="31.5" customHeight="1" thickBot="1">
      <c r="A9" s="33">
        <v>4</v>
      </c>
      <c r="B9" s="31">
        <v>4</v>
      </c>
      <c r="C9" s="39"/>
      <c r="D9" s="46" t="e">
        <f>INDEX('25 연구생바둑대회 출전자격-내신성적'!$C$15:$I$45,  MATCH(C9,'25 연구생바둑대회 출전자격-내신성적'!$C$15:$C$45, 0),3)</f>
        <v>#N/A</v>
      </c>
      <c r="E9" s="32"/>
      <c r="F9" s="32"/>
      <c r="G9" s="32"/>
      <c r="H9" s="57" t="str">
        <f>IF(COUNTIF(E9:G9,"O")=0,"",IF(COUNTIF(E9:G9,"O")=1,"",IF(COUNTIF(E9:G9,"O")=2,"진출")))</f>
        <v/>
      </c>
      <c r="J9" s="33">
        <v>8</v>
      </c>
      <c r="K9" s="31">
        <v>4</v>
      </c>
      <c r="L9" s="39"/>
      <c r="M9" s="46" t="e">
        <f>INDEX('25 연구생바둑대회 출전자격-내신성적'!$C$15:$I$45,  MATCH(L9,'25 연구생바둑대회 출전자격-내신성적'!$C$15:$C$45, 0),3)</f>
        <v>#N/A</v>
      </c>
      <c r="N9" s="32"/>
      <c r="O9" s="32"/>
      <c r="P9" s="32"/>
      <c r="Q9" s="57" t="str">
        <f>IF(COUNTIF(N9:P9,"O")=0,"",IF(COUNTIF(N9:P9,"O")=1,"",IF(COUNTIF(N9:P9,"O")=2,"진출")))</f>
        <v/>
      </c>
    </row>
    <row r="10" spans="1:17" ht="11.25" customHeight="1" thickBot="1"/>
    <row r="11" spans="1:17" ht="27.75" customHeight="1" thickBot="1">
      <c r="A11" s="148" t="s">
        <v>61</v>
      </c>
      <c r="B11" s="149"/>
      <c r="C11" s="149"/>
      <c r="D11" s="149"/>
      <c r="E11" s="149"/>
      <c r="F11" s="149"/>
      <c r="G11" s="149"/>
      <c r="H11" s="150"/>
      <c r="J11" s="148" t="s">
        <v>99</v>
      </c>
      <c r="K11" s="152"/>
      <c r="L11" s="152"/>
      <c r="M11" s="152"/>
      <c r="N11" s="152"/>
      <c r="O11" s="152"/>
      <c r="P11" s="152"/>
      <c r="Q11" s="153"/>
    </row>
    <row r="12" spans="1:17" ht="20.25" thickBot="1">
      <c r="A12" s="47" t="s">
        <v>57</v>
      </c>
      <c r="B12" s="47" t="s">
        <v>81</v>
      </c>
      <c r="C12" s="19" t="s">
        <v>0</v>
      </c>
      <c r="D12" s="19" t="s">
        <v>79</v>
      </c>
      <c r="E12" s="19" t="s">
        <v>53</v>
      </c>
      <c r="F12" s="19" t="s">
        <v>54</v>
      </c>
      <c r="G12" s="19" t="s">
        <v>55</v>
      </c>
      <c r="H12" s="19" t="s">
        <v>59</v>
      </c>
      <c r="J12" s="154"/>
      <c r="K12" s="155"/>
      <c r="L12" s="155"/>
      <c r="M12" s="155"/>
      <c r="N12" s="155"/>
      <c r="O12" s="155"/>
      <c r="P12" s="155"/>
      <c r="Q12" s="156"/>
    </row>
    <row r="13" spans="1:17" ht="31.5" customHeight="1" thickBot="1">
      <c r="A13" s="33" t="s">
        <v>67</v>
      </c>
      <c r="B13" s="31">
        <v>1</v>
      </c>
      <c r="C13" s="39" t="s">
        <v>178</v>
      </c>
      <c r="D13" s="46" t="str">
        <f>INDEX('25 연구생바둑대회 출전자격-내신성적'!$C$15:$I$45,  MATCH(C13,'25 연구생바둑대회 출전자격-내신성적'!$C$15:$C$45, 0),3)</f>
        <v>류동완</v>
      </c>
      <c r="E13" s="32"/>
      <c r="F13" s="32"/>
      <c r="G13" s="32"/>
      <c r="H13" s="57" t="str">
        <f>IF(COUNTIF(E13:G13,"O")=0,"",IF(COUNTIF(E13:G13,"O")=1,"",IF(COUNTIF(E13:G13,"O")=2,"진출")))</f>
        <v/>
      </c>
      <c r="J13" s="154"/>
      <c r="K13" s="155"/>
      <c r="L13" s="155"/>
      <c r="M13" s="155"/>
      <c r="N13" s="155"/>
      <c r="O13" s="155"/>
      <c r="P13" s="155"/>
      <c r="Q13" s="156"/>
    </row>
    <row r="14" spans="1:17" ht="31.5" customHeight="1" thickBot="1">
      <c r="A14" s="33">
        <v>10</v>
      </c>
      <c r="B14" s="31">
        <v>2</v>
      </c>
      <c r="C14" s="39"/>
      <c r="D14" s="46" t="e">
        <f>INDEX('25 연구생바둑대회 출전자격-내신성적'!$C$15:$I$45,  MATCH(C14,'25 연구생바둑대회 출전자격-내신성적'!$C$15:$C$45, 0),3)</f>
        <v>#N/A</v>
      </c>
      <c r="E14" s="32"/>
      <c r="F14" s="32"/>
      <c r="G14" s="32"/>
      <c r="H14" s="57" t="str">
        <f>IF(COUNTIF(E14:G14,"O")=0,"",IF(COUNTIF(E14:G14,"O")=1,"",IF(COUNTIF(E14:G14,"O")=2,"진출")))</f>
        <v/>
      </c>
      <c r="J14" s="154"/>
      <c r="K14" s="155"/>
      <c r="L14" s="155"/>
      <c r="M14" s="155"/>
      <c r="N14" s="155"/>
      <c r="O14" s="155"/>
      <c r="P14" s="155"/>
      <c r="Q14" s="156"/>
    </row>
    <row r="15" spans="1:17" ht="31.5" customHeight="1" thickBot="1">
      <c r="A15" s="33" t="s">
        <v>68</v>
      </c>
      <c r="B15" s="31">
        <v>3</v>
      </c>
      <c r="C15" s="39" t="s">
        <v>229</v>
      </c>
      <c r="D15" s="46" t="str">
        <f>INDEX('25 연구생바둑대회 출전자격-내신성적'!$C$15:$I$45,  MATCH(C15,'25 연구생바둑대회 출전자격-내신성적'!$C$15:$C$45, 0),3)</f>
        <v>장수영</v>
      </c>
      <c r="E15" s="32"/>
      <c r="F15" s="32"/>
      <c r="G15" s="32"/>
      <c r="H15" s="57" t="str">
        <f>IF(COUNTIF(E15:G15,"O")=0,"",IF(COUNTIF(E15:G15,"O")=1,"",IF(COUNTIF(E15:G15,"O")=2,"진출")))</f>
        <v/>
      </c>
      <c r="J15" s="154"/>
      <c r="K15" s="155"/>
      <c r="L15" s="155"/>
      <c r="M15" s="155"/>
      <c r="N15" s="155"/>
      <c r="O15" s="155"/>
      <c r="P15" s="155"/>
      <c r="Q15" s="156"/>
    </row>
    <row r="16" spans="1:17" ht="31.5" customHeight="1" thickBot="1">
      <c r="A16" s="33">
        <v>12</v>
      </c>
      <c r="B16" s="31">
        <v>4</v>
      </c>
      <c r="C16" s="39"/>
      <c r="D16" s="46" t="e">
        <f>INDEX('25 연구생바둑대회 출전자격-내신성적'!$C$15:$I$45,  MATCH(C16,'25 연구생바둑대회 출전자격-내신성적'!$C$15:$C$45, 0),3)</f>
        <v>#N/A</v>
      </c>
      <c r="E16" s="32"/>
      <c r="F16" s="32"/>
      <c r="G16" s="32"/>
      <c r="H16" s="57" t="str">
        <f>IF(COUNTIF(E16:G16,"O")=0,"",IF(COUNTIF(E16:G16,"O")=1,"",IF(COUNTIF(E16:G16,"O")=2,"진출")))</f>
        <v/>
      </c>
      <c r="J16" s="157"/>
      <c r="K16" s="158"/>
      <c r="L16" s="158"/>
      <c r="M16" s="158"/>
      <c r="N16" s="158"/>
      <c r="O16" s="158"/>
      <c r="P16" s="158"/>
      <c r="Q16" s="159"/>
    </row>
  </sheetData>
  <mergeCells count="7">
    <mergeCell ref="A1:Q1"/>
    <mergeCell ref="A3:P3"/>
    <mergeCell ref="A4:H4"/>
    <mergeCell ref="J4:Q4"/>
    <mergeCell ref="A11:H11"/>
    <mergeCell ref="A2:Q2"/>
    <mergeCell ref="J11:Q16"/>
  </mergeCells>
  <phoneticPr fontId="1" type="noConversion"/>
  <printOptions horizontalCentered="1"/>
  <pageMargins left="0.51181102362204722" right="0.51181102362204722" top="0.35433070866141736" bottom="0.15748031496062992" header="0" footer="0"/>
  <pageSetup paperSize="9" orientation="landscape" r:id="rId1"/>
  <rowBreaks count="1" manualBreakCount="1">
    <brk id="17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"/>
  <sheetViews>
    <sheetView view="pageBreakPreview" zoomScaleNormal="70" zoomScaleSheetLayoutView="100" workbookViewId="0">
      <selection activeCell="M6" sqref="M6"/>
    </sheetView>
  </sheetViews>
  <sheetFormatPr defaultRowHeight="16.5"/>
  <cols>
    <col min="1" max="2" width="4.75" customWidth="1"/>
    <col min="3" max="3" width="15.625" customWidth="1"/>
    <col min="4" max="4" width="10.5" customWidth="1"/>
    <col min="5" max="7" width="5.25" customWidth="1"/>
    <col min="8" max="8" width="7.375" customWidth="1"/>
    <col min="9" max="9" width="1.875" customWidth="1"/>
    <col min="10" max="11" width="4.75" customWidth="1"/>
    <col min="12" max="12" width="15.625" customWidth="1"/>
    <col min="13" max="13" width="10.5" customWidth="1"/>
    <col min="14" max="16" width="5.25" customWidth="1"/>
    <col min="17" max="17" width="7.375" customWidth="1"/>
  </cols>
  <sheetData>
    <row r="1" spans="1:18" ht="47.25" customHeight="1">
      <c r="A1" s="145" t="str">
        <f>'본선 1회전(추첨)'!A1:Q1</f>
        <v xml:space="preserve">제162회 입단대회 (일반연구생) 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8" ht="30" customHeight="1">
      <c r="A2" s="151" t="s">
        <v>93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R2" s="56"/>
    </row>
    <row r="3" spans="1:18" ht="73.5" customHeight="1" thickBot="1">
      <c r="A3" s="146" t="s">
        <v>230</v>
      </c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8" ht="36" customHeight="1" thickBot="1">
      <c r="A4" s="148" t="s">
        <v>56</v>
      </c>
      <c r="B4" s="149"/>
      <c r="C4" s="149"/>
      <c r="D4" s="149"/>
      <c r="E4" s="149"/>
      <c r="F4" s="149"/>
      <c r="G4" s="149"/>
      <c r="H4" s="150"/>
      <c r="J4" s="148" t="s">
        <v>60</v>
      </c>
      <c r="K4" s="149"/>
      <c r="L4" s="149"/>
      <c r="M4" s="149"/>
      <c r="N4" s="149"/>
      <c r="O4" s="149"/>
      <c r="P4" s="149"/>
      <c r="Q4" s="150"/>
    </row>
    <row r="5" spans="1:18" ht="33.75" customHeight="1" thickBot="1">
      <c r="A5" s="18" t="s">
        <v>57</v>
      </c>
      <c r="B5" s="18" t="s">
        <v>58</v>
      </c>
      <c r="C5" s="19" t="s">
        <v>0</v>
      </c>
      <c r="D5" s="19" t="s">
        <v>79</v>
      </c>
      <c r="E5" s="19" t="s">
        <v>53</v>
      </c>
      <c r="F5" s="19" t="s">
        <v>54</v>
      </c>
      <c r="G5" s="19" t="s">
        <v>55</v>
      </c>
      <c r="H5" s="19" t="s">
        <v>59</v>
      </c>
      <c r="J5" s="18" t="s">
        <v>57</v>
      </c>
      <c r="K5" s="18" t="s">
        <v>58</v>
      </c>
      <c r="L5" s="19" t="s">
        <v>0</v>
      </c>
      <c r="M5" s="19" t="s">
        <v>79</v>
      </c>
      <c r="N5" s="19" t="s">
        <v>53</v>
      </c>
      <c r="O5" s="19" t="s">
        <v>54</v>
      </c>
      <c r="P5" s="19" t="s">
        <v>55</v>
      </c>
      <c r="Q5" s="19" t="s">
        <v>59</v>
      </c>
    </row>
    <row r="6" spans="1:18" ht="48" customHeight="1" thickBot="1">
      <c r="A6" s="33" t="s">
        <v>69</v>
      </c>
      <c r="B6" s="31">
        <v>1</v>
      </c>
      <c r="C6" s="39" t="s">
        <v>177</v>
      </c>
      <c r="D6" s="46" t="str">
        <f>INDEX('25 연구생바둑대회 출전자격-내신성적'!$C$15:$I$45,  MATCH(C6,'25 연구생바둑대회 출전자격-내신성적'!$C$15:$C$45, 0),3)</f>
        <v>산본</v>
      </c>
      <c r="E6" s="32"/>
      <c r="F6" s="32"/>
      <c r="G6" s="32"/>
      <c r="H6" s="57" t="str">
        <f>IF(COUNTIF(E6:G6,"O")=0,"",IF(COUNTIF(E6:G6,"O")=1,"",IF(COUNTIF(E6:G6,"O")=2,"진출")))</f>
        <v/>
      </c>
      <c r="J6" s="33" t="s">
        <v>70</v>
      </c>
      <c r="K6" s="31">
        <v>1</v>
      </c>
      <c r="L6" s="39" t="s">
        <v>176</v>
      </c>
      <c r="M6" s="46" t="str">
        <f>INDEX('25 연구생바둑대회 출전자격-내신성적'!$C$15:$I$45,  MATCH(L6,'25 연구생바둑대회 출전자격-내신성적'!$C$15:$C$45, 0),3)</f>
        <v>충암</v>
      </c>
      <c r="N6" s="32"/>
      <c r="O6" s="32"/>
      <c r="P6" s="32"/>
      <c r="Q6" s="57" t="str">
        <f>IF(COUNTIF(N6:P6,"O")=0,"",IF(COUNTIF(N6:P6,"O")=1,"",IF(COUNTIF(N6:P6,"O")=2,"진출")))</f>
        <v/>
      </c>
    </row>
    <row r="7" spans="1:18" ht="48" customHeight="1" thickBot="1">
      <c r="A7" s="33">
        <v>2</v>
      </c>
      <c r="B7" s="31">
        <v>2</v>
      </c>
      <c r="C7" s="39"/>
      <c r="D7" s="46" t="e">
        <f>INDEX('25 연구생바둑대회 출전자격-내신성적'!$C$15:$I$45,  MATCH(C7,'25 연구생바둑대회 출전자격-내신성적'!$C$15:$C$45, 0),3)</f>
        <v>#N/A</v>
      </c>
      <c r="E7" s="32"/>
      <c r="F7" s="32"/>
      <c r="G7" s="32"/>
      <c r="H7" s="57" t="str">
        <f>IF(COUNTIF(E7:G7,"O")=0,"",IF(COUNTIF(E7:G7,"O")=1,"",IF(COUNTIF(E7:G7,"O")=2,"진출")))</f>
        <v/>
      </c>
      <c r="J7" s="33">
        <v>6</v>
      </c>
      <c r="K7" s="31">
        <v>2</v>
      </c>
      <c r="L7" s="39"/>
      <c r="M7" s="46" t="e">
        <f>INDEX('25 연구생바둑대회 출전자격-내신성적'!$C$15:$I$45,  MATCH(L7,'25 연구생바둑대회 출전자격-내신성적'!$C$15:$C$45, 0),3)</f>
        <v>#N/A</v>
      </c>
      <c r="N7" s="32"/>
      <c r="O7" s="32"/>
      <c r="P7" s="32"/>
      <c r="Q7" s="57" t="str">
        <f>IF(COUNTIF(N7:P7,"O")=0,"",IF(COUNTIF(N7:P7,"O")=1,"",IF(COUNTIF(N7:P7,"O")=2,"진출")))</f>
        <v/>
      </c>
    </row>
    <row r="8" spans="1:18" ht="48" customHeight="1" thickBot="1">
      <c r="A8" s="33">
        <v>3</v>
      </c>
      <c r="B8" s="31">
        <v>3</v>
      </c>
      <c r="C8" s="39"/>
      <c r="D8" s="46" t="e">
        <f>INDEX('25 연구생바둑대회 출전자격-내신성적'!$C$15:$I$45,  MATCH(C8,'25 연구생바둑대회 출전자격-내신성적'!$C$15:$C$45, 0),3)</f>
        <v>#N/A</v>
      </c>
      <c r="E8" s="32"/>
      <c r="F8" s="32"/>
      <c r="G8" s="32"/>
      <c r="H8" s="57" t="str">
        <f>IF(COUNTIF(E8:G8,"O")=0,"",IF(COUNTIF(E8:G8,"O")=1,"",IF(COUNTIF(E8:G8,"O")=2,"진출")))</f>
        <v/>
      </c>
      <c r="J8" s="33">
        <v>7</v>
      </c>
      <c r="K8" s="31">
        <v>3</v>
      </c>
      <c r="L8" s="39"/>
      <c r="M8" s="46" t="e">
        <f>INDEX('25 연구생바둑대회 출전자격-내신성적'!$C$15:$I$45,  MATCH(L8,'25 연구생바둑대회 출전자격-내신성적'!$C$15:$C$45, 0),3)</f>
        <v>#N/A</v>
      </c>
      <c r="N8" s="32"/>
      <c r="O8" s="32"/>
      <c r="P8" s="32"/>
      <c r="Q8" s="57" t="str">
        <f>IF(COUNTIF(N8:P8,"O")=0,"",IF(COUNTIF(N8:P8,"O")=1,"",IF(COUNTIF(N8:P8,"O")=2,"진출")))</f>
        <v/>
      </c>
    </row>
    <row r="9" spans="1:18" ht="48" customHeight="1" thickBot="1">
      <c r="A9" s="33">
        <v>4</v>
      </c>
      <c r="B9" s="31">
        <v>4</v>
      </c>
      <c r="C9" s="39"/>
      <c r="D9" s="46" t="e">
        <f>INDEX('25 연구생바둑대회 출전자격-내신성적'!$C$15:$I$45,  MATCH(C9,'25 연구생바둑대회 출전자격-내신성적'!$C$15:$C$45, 0),3)</f>
        <v>#N/A</v>
      </c>
      <c r="E9" s="32"/>
      <c r="F9" s="32"/>
      <c r="G9" s="32"/>
      <c r="H9" s="57" t="str">
        <f>IF(COUNTIF(E9:G9,"O")=0,"",IF(COUNTIF(E9:G9,"O")=1,"",IF(COUNTIF(E9:G9,"O")=2,"진출")))</f>
        <v/>
      </c>
      <c r="J9" s="33">
        <v>8</v>
      </c>
      <c r="K9" s="31">
        <v>4</v>
      </c>
      <c r="L9" s="39"/>
      <c r="M9" s="46" t="e">
        <f>INDEX('25 연구생바둑대회 출전자격-내신성적'!$C$15:$I$45,  MATCH(L9,'25 연구생바둑대회 출전자격-내신성적'!$C$15:$C$45, 0),3)</f>
        <v>#N/A</v>
      </c>
      <c r="N9" s="32"/>
      <c r="O9" s="32"/>
      <c r="P9" s="32"/>
      <c r="Q9" s="57" t="str">
        <f>IF(COUNTIF(N9:P9,"O")=0,"",IF(COUNTIF(N9:P9,"O")=1,"",IF(COUNTIF(N9:P9,"O")=2,"진출")))</f>
        <v/>
      </c>
    </row>
    <row r="10" spans="1:18" ht="11.25" customHeight="1"/>
  </sheetData>
  <mergeCells count="5">
    <mergeCell ref="A1:Q1"/>
    <mergeCell ref="A2:O2"/>
    <mergeCell ref="A3:P3"/>
    <mergeCell ref="A4:H4"/>
    <mergeCell ref="J4:Q4"/>
  </mergeCells>
  <phoneticPr fontId="1" type="noConversion"/>
  <pageMargins left="0.51181102362204722" right="0.51181102362204722" top="0.74803149606299213" bottom="0.74803149606299213" header="0" footer="0"/>
  <pageSetup paperSize="9" orientation="landscape" r:id="rId1"/>
  <rowBreaks count="1" manualBreakCount="1">
    <brk id="10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75"/>
  <sheetViews>
    <sheetView view="pageBreakPreview" topLeftCell="B1" zoomScaleNormal="70" zoomScaleSheetLayoutView="100" workbookViewId="0">
      <selection activeCell="H8" sqref="H8"/>
    </sheetView>
  </sheetViews>
  <sheetFormatPr defaultRowHeight="16.5"/>
  <cols>
    <col min="2" max="2" width="5.5" customWidth="1"/>
    <col min="3" max="3" width="6.375" customWidth="1"/>
    <col min="4" max="4" width="23.625" customWidth="1"/>
    <col min="5" max="5" width="23.125" customWidth="1"/>
    <col min="6" max="8" width="12.75" customWidth="1"/>
    <col min="9" max="9" width="9" customWidth="1"/>
    <col min="10" max="10" width="5.625" customWidth="1"/>
    <col min="11" max="11" width="7.125" customWidth="1"/>
    <col min="12" max="12" width="9" customWidth="1"/>
    <col min="13" max="13" width="9.875" customWidth="1"/>
    <col min="14" max="16" width="6.625" customWidth="1"/>
    <col min="17" max="17" width="7.375" customWidth="1"/>
  </cols>
  <sheetData>
    <row r="1" spans="2:17" ht="47.25" customHeight="1">
      <c r="B1" s="145" t="str">
        <f>'본선 1회전(추첨)'!A1</f>
        <v xml:space="preserve">제162회 입단대회 (일반연구생) </v>
      </c>
      <c r="C1" s="145"/>
      <c r="D1" s="145"/>
      <c r="E1" s="145"/>
      <c r="F1" s="145"/>
      <c r="G1" s="145"/>
      <c r="H1" s="145"/>
      <c r="I1" s="145"/>
      <c r="J1" s="37"/>
      <c r="K1" s="37"/>
      <c r="L1" s="37"/>
      <c r="M1" s="37"/>
      <c r="N1" s="37"/>
      <c r="O1" s="37"/>
      <c r="P1" s="37"/>
      <c r="Q1" s="37"/>
    </row>
    <row r="2" spans="2:17" ht="30" customHeight="1">
      <c r="B2" s="151" t="s">
        <v>94</v>
      </c>
      <c r="C2" s="151"/>
      <c r="D2" s="151"/>
      <c r="E2" s="151"/>
      <c r="F2" s="151"/>
      <c r="G2" s="151"/>
      <c r="H2" s="151"/>
      <c r="I2" s="151"/>
      <c r="J2" s="51"/>
      <c r="K2" s="51"/>
      <c r="L2" s="51"/>
      <c r="M2" s="51"/>
      <c r="N2" s="51"/>
      <c r="O2" s="51"/>
    </row>
    <row r="3" spans="2:17" ht="84" customHeight="1" thickBot="1">
      <c r="B3" s="146" t="s">
        <v>101</v>
      </c>
      <c r="C3" s="146"/>
      <c r="D3" s="146"/>
      <c r="E3" s="146"/>
      <c r="F3" s="146"/>
      <c r="G3" s="146"/>
      <c r="H3" s="146"/>
      <c r="I3" s="146"/>
      <c r="J3" s="146"/>
      <c r="K3" s="38"/>
      <c r="L3" s="38"/>
      <c r="M3" s="38"/>
      <c r="N3" s="38"/>
      <c r="O3" s="38"/>
      <c r="P3" s="38"/>
    </row>
    <row r="4" spans="2:17" ht="36" customHeight="1" thickBot="1">
      <c r="C4" s="162" t="s">
        <v>56</v>
      </c>
      <c r="D4" s="163"/>
      <c r="E4" s="163"/>
      <c r="F4" s="163"/>
      <c r="G4" s="163"/>
      <c r="H4" s="163"/>
    </row>
    <row r="5" spans="2:17" ht="47.25" customHeight="1" thickBot="1">
      <c r="C5" s="40" t="s">
        <v>57</v>
      </c>
      <c r="D5" s="41" t="s">
        <v>0</v>
      </c>
      <c r="E5" s="41" t="s">
        <v>13</v>
      </c>
      <c r="F5" s="42" t="s">
        <v>182</v>
      </c>
      <c r="G5" s="42" t="s">
        <v>183</v>
      </c>
      <c r="H5" s="41" t="s">
        <v>59</v>
      </c>
    </row>
    <row r="6" spans="2:17" ht="48" customHeight="1" thickBot="1">
      <c r="C6" s="33">
        <v>1</v>
      </c>
      <c r="D6" s="126"/>
      <c r="E6" s="109" t="e">
        <f>INDEX('25 연구생바둑대회 출전자격-내신성적'!$C$15:$I$45,  MATCH(D6,'25 연구생바둑대회 출전자격-내신성적'!$C$15:$C$45, 0),3)</f>
        <v>#N/A</v>
      </c>
      <c r="F6" s="32"/>
      <c r="G6" s="32"/>
      <c r="H6" s="45" t="str">
        <f>IF(COUNTIF(E6:G6,"O")=0,"",IF(COUNTIF(E6:G6,"O")=1,"",IF(COUNTIF(E6:G6,"O")=2,"입단")))</f>
        <v/>
      </c>
    </row>
    <row r="7" spans="2:17" ht="48" customHeight="1" thickBot="1">
      <c r="C7" s="33">
        <v>2</v>
      </c>
      <c r="D7" s="126"/>
      <c r="E7" s="109" t="e">
        <f>INDEX('25 연구생바둑대회 출전자격-내신성적'!$C$15:$I$45,  MATCH(D7,'25 연구생바둑대회 출전자격-내신성적'!$C$16:$C$45, 0),3)</f>
        <v>#N/A</v>
      </c>
      <c r="F7" s="32"/>
      <c r="G7" s="32"/>
      <c r="H7" s="45" t="str">
        <f>IF(COUNTIF(E7:G7,"O")=0,"",IF(COUNTIF(E7:G7,"O")=1,"",IF(COUNTIF(E7:G7,"O")=2,"입단")))</f>
        <v/>
      </c>
    </row>
    <row r="8" spans="2:17" ht="48" customHeight="1" thickBot="1">
      <c r="C8" s="33">
        <v>3</v>
      </c>
      <c r="D8" s="126"/>
      <c r="E8" s="109" t="e">
        <f>INDEX('25 연구생바둑대회 출전자격-내신성적'!$C$15:$I$45,  MATCH(D8,'25 연구생바둑대회 출전자격-내신성적'!$C$16:$C$45, 0),3)</f>
        <v>#N/A</v>
      </c>
      <c r="F8" s="32"/>
      <c r="G8" s="32"/>
      <c r="H8" s="45" t="str">
        <f>IF(COUNTIF(E8:G8,"O")=0,"",IF(COUNTIF(E8:G8,"O")=1,"",IF(COUNTIF(E8:G8,"O")=2,"입단")))</f>
        <v/>
      </c>
    </row>
    <row r="9" spans="2:17" ht="48" customHeight="1" thickBot="1">
      <c r="C9" s="33">
        <v>4</v>
      </c>
      <c r="D9" s="126"/>
      <c r="E9" s="109" t="e">
        <f>INDEX('25 연구생바둑대회 출전자격-내신성적'!$C$15:$I$45,  MATCH(D9,'25 연구생바둑대회 출전자격-내신성적'!$C$16:$C$45, 0),3)</f>
        <v>#N/A</v>
      </c>
      <c r="F9" s="32"/>
      <c r="G9" s="32"/>
      <c r="H9" s="45" t="str">
        <f>IF(COUNTIF(E9:G9,"O")=0,"",IF(COUNTIF(E9:G9,"O")=1,"",IF(COUNTIF(E9:G9,"O")=2,"입단")))</f>
        <v/>
      </c>
    </row>
    <row r="10" spans="2:17" ht="11.25" customHeight="1"/>
    <row r="13" spans="2:17" ht="29.25" customHeight="1">
      <c r="C13" s="34" t="s">
        <v>72</v>
      </c>
      <c r="D13" s="35"/>
      <c r="E13" s="35"/>
      <c r="F13" s="35"/>
      <c r="G13" s="35"/>
      <c r="H13" s="36"/>
      <c r="I13" s="160" t="s">
        <v>14</v>
      </c>
      <c r="J13" s="161"/>
      <c r="M13" s="6" t="s">
        <v>71</v>
      </c>
    </row>
    <row r="14" spans="2:17" s="27" customFormat="1" ht="24.75" customHeight="1">
      <c r="C14" s="28" t="s">
        <v>12</v>
      </c>
      <c r="D14" s="2" t="s">
        <v>1</v>
      </c>
      <c r="E14" s="3" t="s">
        <v>2</v>
      </c>
      <c r="F14" s="3" t="s">
        <v>51</v>
      </c>
      <c r="G14" s="3" t="s">
        <v>52</v>
      </c>
      <c r="H14" s="3" t="s">
        <v>3</v>
      </c>
      <c r="I14" s="29"/>
      <c r="J14" s="22" t="s">
        <v>63</v>
      </c>
      <c r="K14" s="28" t="s">
        <v>64</v>
      </c>
      <c r="L14" s="2" t="s">
        <v>1</v>
      </c>
      <c r="M14" s="3" t="s">
        <v>2</v>
      </c>
      <c r="N14" s="3" t="s">
        <v>51</v>
      </c>
      <c r="O14" s="3" t="s">
        <v>52</v>
      </c>
      <c r="P14" s="22" t="s">
        <v>3</v>
      </c>
    </row>
    <row r="15" spans="2:17" ht="24.75" customHeight="1">
      <c r="C15" s="15">
        <v>1</v>
      </c>
      <c r="D15" s="9" t="s">
        <v>11</v>
      </c>
      <c r="E15" s="24" t="s">
        <v>44</v>
      </c>
      <c r="F15" s="25" t="s">
        <v>45</v>
      </c>
      <c r="G15" s="20">
        <v>38022</v>
      </c>
      <c r="I15" s="21"/>
      <c r="J15" s="23">
        <v>1</v>
      </c>
      <c r="K15" s="15"/>
      <c r="L15" s="9"/>
      <c r="M15" s="24"/>
      <c r="N15" s="25"/>
      <c r="O15" s="20"/>
      <c r="P15" s="5"/>
    </row>
    <row r="16" spans="2:17" ht="24.75" customHeight="1">
      <c r="C16" s="15">
        <v>2</v>
      </c>
      <c r="D16" s="9" t="s">
        <v>5</v>
      </c>
      <c r="E16" s="24" t="s">
        <v>44</v>
      </c>
      <c r="F16" s="25" t="s">
        <v>6</v>
      </c>
      <c r="G16" s="20">
        <v>38881</v>
      </c>
      <c r="H16" s="16"/>
      <c r="I16" s="21"/>
      <c r="J16" s="23">
        <v>2</v>
      </c>
      <c r="K16" s="15"/>
      <c r="L16" s="9"/>
      <c r="M16" s="24"/>
      <c r="N16" s="25"/>
      <c r="O16" s="20"/>
      <c r="P16" s="5"/>
    </row>
    <row r="17" spans="3:16" ht="24.75" customHeight="1">
      <c r="C17" s="15">
        <v>3</v>
      </c>
      <c r="D17" s="9" t="s">
        <v>7</v>
      </c>
      <c r="E17" s="24" t="s">
        <v>46</v>
      </c>
      <c r="F17" s="25" t="s">
        <v>15</v>
      </c>
      <c r="G17" s="20">
        <v>38388</v>
      </c>
      <c r="H17" s="16"/>
      <c r="I17" s="21"/>
      <c r="J17" s="23">
        <v>3</v>
      </c>
      <c r="K17" s="15"/>
      <c r="L17" s="9"/>
      <c r="M17" s="24"/>
      <c r="N17" s="25"/>
      <c r="O17" s="20"/>
      <c r="P17" s="5"/>
    </row>
    <row r="18" spans="3:16" ht="24.75" customHeight="1">
      <c r="C18" s="15">
        <v>4</v>
      </c>
      <c r="D18" s="9" t="s">
        <v>8</v>
      </c>
      <c r="E18" s="24" t="s">
        <v>46</v>
      </c>
      <c r="F18" s="25" t="s">
        <v>39</v>
      </c>
      <c r="G18" s="20">
        <v>38472</v>
      </c>
      <c r="H18" s="16"/>
      <c r="I18" s="21"/>
      <c r="J18" s="23">
        <v>4</v>
      </c>
      <c r="K18" s="15"/>
      <c r="L18" s="9"/>
      <c r="M18" s="24"/>
      <c r="N18" s="25"/>
      <c r="O18" s="20"/>
      <c r="P18" s="5"/>
    </row>
    <row r="19" spans="3:16" ht="24.75" customHeight="1">
      <c r="C19" s="15">
        <v>5</v>
      </c>
      <c r="D19" s="9" t="s">
        <v>16</v>
      </c>
      <c r="E19" s="24" t="s">
        <v>46</v>
      </c>
      <c r="F19" s="25" t="s">
        <v>9</v>
      </c>
      <c r="G19" s="20">
        <v>39338</v>
      </c>
      <c r="H19" s="16"/>
      <c r="I19" s="21"/>
      <c r="J19" s="23">
        <v>5</v>
      </c>
      <c r="K19" s="15"/>
      <c r="L19" s="9"/>
      <c r="M19" s="24"/>
      <c r="N19" s="25"/>
      <c r="O19" s="20"/>
      <c r="P19" s="5"/>
    </row>
    <row r="20" spans="3:16" ht="24.75" customHeight="1">
      <c r="C20" s="15">
        <v>6</v>
      </c>
      <c r="D20" s="9" t="s">
        <v>17</v>
      </c>
      <c r="E20" s="24" t="s">
        <v>46</v>
      </c>
      <c r="F20" s="25" t="s">
        <v>9</v>
      </c>
      <c r="G20" s="20">
        <v>39589</v>
      </c>
      <c r="H20" s="16"/>
      <c r="I20" s="21"/>
      <c r="J20" s="23">
        <v>6</v>
      </c>
      <c r="K20" s="15"/>
      <c r="L20" s="9"/>
      <c r="M20" s="24"/>
      <c r="N20" s="25"/>
      <c r="O20" s="20"/>
      <c r="P20" s="5"/>
    </row>
    <row r="21" spans="3:16" ht="24.75" customHeight="1">
      <c r="C21" s="15">
        <v>7</v>
      </c>
      <c r="D21" s="9" t="s">
        <v>47</v>
      </c>
      <c r="E21" s="24" t="s">
        <v>46</v>
      </c>
      <c r="F21" s="25" t="s">
        <v>48</v>
      </c>
      <c r="G21" s="20">
        <v>38434</v>
      </c>
      <c r="H21" s="16"/>
      <c r="I21" s="21"/>
      <c r="J21" s="23">
        <v>7</v>
      </c>
      <c r="K21" s="15"/>
      <c r="L21" s="9"/>
      <c r="M21" s="24"/>
      <c r="N21" s="25"/>
      <c r="O21" s="20"/>
      <c r="P21" s="5"/>
    </row>
    <row r="22" spans="3:16" ht="24.75" customHeight="1">
      <c r="C22" s="15">
        <v>8</v>
      </c>
      <c r="D22" s="9" t="s">
        <v>18</v>
      </c>
      <c r="E22" s="24" t="s">
        <v>46</v>
      </c>
      <c r="F22" s="25" t="s">
        <v>39</v>
      </c>
      <c r="G22" s="20">
        <v>38451</v>
      </c>
      <c r="H22" s="16"/>
      <c r="I22" s="21"/>
      <c r="J22" s="23">
        <v>8</v>
      </c>
      <c r="K22" s="15"/>
      <c r="L22" s="9"/>
      <c r="M22" s="24"/>
      <c r="N22" s="25"/>
      <c r="O22" s="20"/>
      <c r="P22" s="5"/>
    </row>
    <row r="23" spans="3:16" ht="24.75" customHeight="1">
      <c r="C23" s="15">
        <v>9</v>
      </c>
      <c r="D23" s="9" t="s">
        <v>19</v>
      </c>
      <c r="E23" s="24" t="s">
        <v>41</v>
      </c>
      <c r="F23" s="25" t="s">
        <v>20</v>
      </c>
      <c r="G23" s="20">
        <v>39194</v>
      </c>
      <c r="H23" s="16"/>
      <c r="I23" s="21"/>
      <c r="J23" s="1"/>
    </row>
    <row r="24" spans="3:16" ht="24.75" customHeight="1">
      <c r="C24" s="15">
        <v>10</v>
      </c>
      <c r="D24" s="9" t="s">
        <v>21</v>
      </c>
      <c r="E24" s="24" t="s">
        <v>41</v>
      </c>
      <c r="F24" s="25" t="s">
        <v>15</v>
      </c>
      <c r="G24" s="20">
        <v>38037</v>
      </c>
      <c r="H24" s="16"/>
      <c r="I24" s="21"/>
      <c r="J24" s="1"/>
      <c r="K24" s="1"/>
    </row>
    <row r="25" spans="3:16" ht="24.75" customHeight="1">
      <c r="C25" s="15">
        <v>11</v>
      </c>
      <c r="D25" s="9" t="s">
        <v>23</v>
      </c>
      <c r="E25" s="24" t="s">
        <v>41</v>
      </c>
      <c r="F25" s="25" t="s">
        <v>15</v>
      </c>
      <c r="G25" s="20">
        <v>38755</v>
      </c>
      <c r="H25" s="16"/>
      <c r="I25" s="21"/>
      <c r="J25" s="1"/>
      <c r="K25" s="1"/>
    </row>
    <row r="26" spans="3:16" ht="24.75" customHeight="1">
      <c r="C26" s="15">
        <v>12</v>
      </c>
      <c r="D26" s="9" t="s">
        <v>22</v>
      </c>
      <c r="E26" s="24" t="s">
        <v>41</v>
      </c>
      <c r="F26" s="25" t="s">
        <v>10</v>
      </c>
      <c r="G26" s="20">
        <v>39893</v>
      </c>
      <c r="H26" s="16"/>
      <c r="I26" s="21"/>
      <c r="J26" s="1"/>
      <c r="K26" s="1"/>
    </row>
    <row r="27" spans="3:16" ht="24.75" customHeight="1">
      <c r="C27" s="15">
        <v>13</v>
      </c>
      <c r="D27" s="9" t="s">
        <v>24</v>
      </c>
      <c r="E27" s="24" t="s">
        <v>46</v>
      </c>
      <c r="F27" s="25" t="s">
        <v>39</v>
      </c>
      <c r="G27" s="20">
        <v>39009</v>
      </c>
      <c r="H27" s="16"/>
      <c r="I27" s="21"/>
      <c r="J27" s="1"/>
      <c r="K27" s="1"/>
    </row>
    <row r="28" spans="3:16" ht="24.75" customHeight="1">
      <c r="C28" s="15">
        <v>14</v>
      </c>
      <c r="D28" s="9" t="s">
        <v>25</v>
      </c>
      <c r="E28" s="24" t="s">
        <v>46</v>
      </c>
      <c r="F28" s="25" t="s">
        <v>9</v>
      </c>
      <c r="G28" s="20">
        <v>39562</v>
      </c>
      <c r="H28" s="16"/>
      <c r="I28" s="21"/>
    </row>
    <row r="29" spans="3:16" ht="24.75" customHeight="1">
      <c r="C29" s="15">
        <v>15</v>
      </c>
      <c r="D29" s="9" t="s">
        <v>26</v>
      </c>
      <c r="E29" s="24" t="s">
        <v>41</v>
      </c>
      <c r="F29" s="25" t="s">
        <v>45</v>
      </c>
      <c r="G29" s="20">
        <v>38794</v>
      </c>
      <c r="H29" s="17"/>
      <c r="I29" s="21"/>
    </row>
    <row r="30" spans="3:16" ht="24.75" customHeight="1">
      <c r="C30" s="15">
        <v>16</v>
      </c>
      <c r="D30" s="9" t="s">
        <v>27</v>
      </c>
      <c r="E30" s="24" t="s">
        <v>41</v>
      </c>
      <c r="F30" s="25" t="s">
        <v>9</v>
      </c>
      <c r="G30" s="20">
        <v>39696</v>
      </c>
      <c r="H30" s="1"/>
      <c r="I30" s="1"/>
    </row>
    <row r="31" spans="3:16" ht="24.75" customHeight="1">
      <c r="C31" s="15">
        <v>17</v>
      </c>
      <c r="D31" s="9" t="s">
        <v>28</v>
      </c>
      <c r="E31" s="24" t="s">
        <v>46</v>
      </c>
      <c r="F31" s="25" t="s">
        <v>6</v>
      </c>
      <c r="G31" s="20">
        <v>39386</v>
      </c>
      <c r="H31" s="1"/>
      <c r="I31" s="1"/>
    </row>
    <row r="32" spans="3:16" ht="24.75" customHeight="1">
      <c r="C32" s="15">
        <v>18</v>
      </c>
      <c r="D32" s="9" t="s">
        <v>49</v>
      </c>
      <c r="E32" s="24" t="s">
        <v>41</v>
      </c>
      <c r="F32" s="25" t="s">
        <v>42</v>
      </c>
      <c r="G32" s="20">
        <v>37733</v>
      </c>
      <c r="H32" s="1"/>
      <c r="I32" s="1"/>
    </row>
    <row r="33" spans="3:15" ht="24.75" customHeight="1">
      <c r="C33" s="15">
        <v>19</v>
      </c>
      <c r="D33" s="9" t="s">
        <v>43</v>
      </c>
      <c r="E33" s="24" t="s">
        <v>41</v>
      </c>
      <c r="F33" s="25" t="s">
        <v>4</v>
      </c>
      <c r="G33" s="20">
        <v>39150</v>
      </c>
      <c r="H33" s="1"/>
      <c r="I33" s="1"/>
    </row>
    <row r="34" spans="3:15" ht="24.75" customHeight="1">
      <c r="C34" s="15">
        <v>20</v>
      </c>
      <c r="D34" s="9" t="s">
        <v>29</v>
      </c>
      <c r="E34" s="24" t="s">
        <v>41</v>
      </c>
      <c r="F34" s="25" t="s">
        <v>39</v>
      </c>
      <c r="G34" s="20">
        <v>38952</v>
      </c>
      <c r="H34" s="1"/>
      <c r="I34" s="1"/>
    </row>
    <row r="35" spans="3:15" ht="24.75" customHeight="1">
      <c r="C35" s="15">
        <v>21</v>
      </c>
      <c r="D35" s="9" t="s">
        <v>30</v>
      </c>
      <c r="E35" s="24" t="s">
        <v>46</v>
      </c>
      <c r="F35" s="25" t="s">
        <v>4</v>
      </c>
      <c r="G35" s="20">
        <v>38800</v>
      </c>
      <c r="H35" s="1"/>
      <c r="I35" s="1"/>
    </row>
    <row r="36" spans="3:15" ht="24.75" customHeight="1">
      <c r="C36" s="15">
        <v>22</v>
      </c>
      <c r="D36" s="9" t="s">
        <v>31</v>
      </c>
      <c r="E36" s="24" t="s">
        <v>46</v>
      </c>
      <c r="F36" s="25" t="s">
        <v>6</v>
      </c>
      <c r="G36" s="20">
        <v>39267</v>
      </c>
      <c r="H36" s="1"/>
    </row>
    <row r="37" spans="3:15" ht="24.75" customHeight="1">
      <c r="C37" s="15">
        <v>23</v>
      </c>
      <c r="D37" s="9" t="s">
        <v>32</v>
      </c>
      <c r="E37" s="24" t="s">
        <v>41</v>
      </c>
      <c r="F37" s="25" t="s">
        <v>39</v>
      </c>
      <c r="G37" s="20">
        <v>39074</v>
      </c>
      <c r="H37" s="1"/>
      <c r="K37" s="15">
        <v>22</v>
      </c>
      <c r="L37" s="9" t="s">
        <v>31</v>
      </c>
      <c r="M37" s="10" t="s">
        <v>46</v>
      </c>
      <c r="N37" s="11" t="s">
        <v>6</v>
      </c>
      <c r="O37" s="20">
        <v>39267</v>
      </c>
    </row>
    <row r="38" spans="3:15" ht="24.75" customHeight="1">
      <c r="C38" s="15">
        <v>24</v>
      </c>
      <c r="D38" s="9" t="s">
        <v>33</v>
      </c>
      <c r="E38" s="24" t="s">
        <v>41</v>
      </c>
      <c r="F38" s="25" t="s">
        <v>6</v>
      </c>
      <c r="G38" s="20">
        <v>38548</v>
      </c>
      <c r="H38" s="1"/>
      <c r="K38" s="15">
        <v>17</v>
      </c>
      <c r="L38" s="9" t="s">
        <v>28</v>
      </c>
      <c r="M38" s="13" t="s">
        <v>46</v>
      </c>
      <c r="N38" s="14" t="s">
        <v>6</v>
      </c>
      <c r="O38" s="20">
        <v>39386</v>
      </c>
    </row>
    <row r="39" spans="3:15" ht="24.75" customHeight="1">
      <c r="C39" s="15">
        <v>25</v>
      </c>
      <c r="D39" s="9" t="s">
        <v>34</v>
      </c>
      <c r="E39" s="24" t="s">
        <v>41</v>
      </c>
      <c r="F39" s="26" t="s">
        <v>35</v>
      </c>
      <c r="G39" s="20">
        <v>39449</v>
      </c>
      <c r="H39" s="1"/>
      <c r="K39" s="15">
        <v>19</v>
      </c>
      <c r="L39" s="9" t="s">
        <v>43</v>
      </c>
      <c r="M39" s="10" t="s">
        <v>41</v>
      </c>
      <c r="N39" s="11" t="s">
        <v>4</v>
      </c>
      <c r="O39" s="20">
        <v>39150</v>
      </c>
    </row>
    <row r="40" spans="3:15" ht="24.75" customHeight="1">
      <c r="C40" s="15">
        <v>26</v>
      </c>
      <c r="D40" s="9" t="s">
        <v>36</v>
      </c>
      <c r="E40" s="24" t="s">
        <v>41</v>
      </c>
      <c r="F40" s="25" t="s">
        <v>39</v>
      </c>
      <c r="G40" s="20">
        <v>39238</v>
      </c>
      <c r="H40" s="1"/>
      <c r="K40" s="15">
        <v>23</v>
      </c>
      <c r="L40" s="9" t="s">
        <v>32</v>
      </c>
      <c r="M40" s="10" t="s">
        <v>41</v>
      </c>
      <c r="N40" s="11" t="s">
        <v>39</v>
      </c>
      <c r="O40" s="20">
        <v>39074</v>
      </c>
    </row>
    <row r="41" spans="3:15" ht="24.75" customHeight="1">
      <c r="C41" s="15">
        <v>27</v>
      </c>
      <c r="D41" s="9" t="s">
        <v>37</v>
      </c>
      <c r="E41" s="24" t="s">
        <v>41</v>
      </c>
      <c r="F41" s="25" t="s">
        <v>35</v>
      </c>
      <c r="G41" s="20">
        <v>39540</v>
      </c>
      <c r="H41" s="1"/>
      <c r="K41" s="15">
        <v>18</v>
      </c>
      <c r="L41" s="9" t="s">
        <v>49</v>
      </c>
      <c r="M41" s="10" t="s">
        <v>41</v>
      </c>
      <c r="N41" s="11" t="s">
        <v>42</v>
      </c>
      <c r="O41" s="20">
        <v>37733</v>
      </c>
    </row>
    <row r="42" spans="3:15" ht="24.75" customHeight="1">
      <c r="C42" s="15">
        <v>28</v>
      </c>
      <c r="D42" s="9" t="s">
        <v>38</v>
      </c>
      <c r="E42" s="24" t="s">
        <v>41</v>
      </c>
      <c r="F42" s="25" t="s">
        <v>4</v>
      </c>
      <c r="G42" s="20">
        <v>38939</v>
      </c>
      <c r="H42" s="1"/>
      <c r="K42" s="15">
        <v>30</v>
      </c>
      <c r="L42" s="9" t="s">
        <v>50</v>
      </c>
      <c r="M42" s="10" t="s">
        <v>41</v>
      </c>
      <c r="N42" s="11" t="s">
        <v>42</v>
      </c>
      <c r="O42" s="20">
        <v>39172</v>
      </c>
    </row>
    <row r="43" spans="3:15" ht="24.75" customHeight="1">
      <c r="C43" s="15">
        <v>29</v>
      </c>
      <c r="D43" s="9" t="s">
        <v>40</v>
      </c>
      <c r="E43" s="24" t="s">
        <v>46</v>
      </c>
      <c r="F43" s="25" t="s">
        <v>39</v>
      </c>
      <c r="G43" s="20">
        <v>39179</v>
      </c>
      <c r="H43" s="1"/>
      <c r="K43" s="15">
        <v>21</v>
      </c>
      <c r="L43" s="9" t="s">
        <v>30</v>
      </c>
      <c r="M43" s="10" t="s">
        <v>46</v>
      </c>
      <c r="N43" s="11" t="s">
        <v>4</v>
      </c>
      <c r="O43" s="20">
        <v>38800</v>
      </c>
    </row>
    <row r="44" spans="3:15" ht="24.75" customHeight="1">
      <c r="C44" s="15">
        <v>30</v>
      </c>
      <c r="D44" s="9" t="s">
        <v>50</v>
      </c>
      <c r="E44" s="24" t="s">
        <v>41</v>
      </c>
      <c r="F44" s="25" t="s">
        <v>42</v>
      </c>
      <c r="G44" s="20">
        <v>39172</v>
      </c>
      <c r="H44" s="1"/>
      <c r="K44" s="15">
        <v>29</v>
      </c>
      <c r="L44" s="9" t="s">
        <v>40</v>
      </c>
      <c r="M44" s="10" t="s">
        <v>46</v>
      </c>
      <c r="N44" s="11" t="s">
        <v>39</v>
      </c>
      <c r="O44" s="20">
        <v>39179</v>
      </c>
    </row>
    <row r="45" spans="3:15" ht="18.75">
      <c r="C45" s="15"/>
      <c r="J45" s="2"/>
      <c r="K45" s="15">
        <v>15</v>
      </c>
      <c r="L45" s="9" t="s">
        <v>26</v>
      </c>
      <c r="M45" s="13" t="s">
        <v>41</v>
      </c>
      <c r="N45" s="14" t="s">
        <v>45</v>
      </c>
      <c r="O45" s="20">
        <v>38794</v>
      </c>
    </row>
    <row r="46" spans="3:15">
      <c r="C46" s="15"/>
      <c r="J46" s="2"/>
      <c r="K46" s="15">
        <v>24</v>
      </c>
      <c r="L46" s="9" t="s">
        <v>33</v>
      </c>
      <c r="M46" s="10" t="s">
        <v>41</v>
      </c>
      <c r="N46" s="11" t="s">
        <v>6</v>
      </c>
      <c r="O46" s="20">
        <v>38548</v>
      </c>
    </row>
    <row r="47" spans="3:15">
      <c r="J47" s="2"/>
      <c r="K47" s="15">
        <v>26</v>
      </c>
      <c r="L47" s="9" t="s">
        <v>36</v>
      </c>
      <c r="M47" s="10" t="s">
        <v>41</v>
      </c>
      <c r="N47" s="11" t="s">
        <v>39</v>
      </c>
      <c r="O47" s="20">
        <v>39238</v>
      </c>
    </row>
    <row r="48" spans="3:15">
      <c r="D48" s="30"/>
      <c r="J48" s="2"/>
      <c r="K48" s="15">
        <v>25</v>
      </c>
      <c r="L48" s="9" t="s">
        <v>34</v>
      </c>
      <c r="M48" s="10" t="s">
        <v>41</v>
      </c>
      <c r="N48" s="12" t="s">
        <v>35</v>
      </c>
      <c r="O48" s="20">
        <v>39449</v>
      </c>
    </row>
    <row r="49" spans="4:15" ht="18.75">
      <c r="D49" s="30"/>
      <c r="J49" s="2"/>
      <c r="K49" s="15">
        <v>16</v>
      </c>
      <c r="L49" s="9" t="s">
        <v>27</v>
      </c>
      <c r="M49" s="13" t="s">
        <v>41</v>
      </c>
      <c r="N49" s="14" t="s">
        <v>9</v>
      </c>
      <c r="O49" s="20">
        <v>39696</v>
      </c>
    </row>
    <row r="50" spans="4:15">
      <c r="D50" s="30"/>
      <c r="J50" s="2"/>
      <c r="K50" s="15">
        <v>28</v>
      </c>
      <c r="L50" s="9" t="s">
        <v>38</v>
      </c>
      <c r="M50" s="10" t="s">
        <v>41</v>
      </c>
      <c r="N50" s="11" t="s">
        <v>4</v>
      </c>
      <c r="O50" s="20">
        <v>38939</v>
      </c>
    </row>
    <row r="51" spans="4:15">
      <c r="D51" s="30"/>
      <c r="J51" s="2"/>
      <c r="K51" s="15">
        <v>27</v>
      </c>
      <c r="L51" s="9" t="s">
        <v>37</v>
      </c>
      <c r="M51" s="10" t="s">
        <v>41</v>
      </c>
      <c r="N51" s="11" t="s">
        <v>35</v>
      </c>
      <c r="O51" s="20">
        <v>39540</v>
      </c>
    </row>
    <row r="52" spans="4:15">
      <c r="D52" s="30"/>
      <c r="J52" s="2"/>
      <c r="K52" s="15">
        <v>20</v>
      </c>
      <c r="L52" s="9" t="s">
        <v>29</v>
      </c>
      <c r="M52" s="10" t="s">
        <v>41</v>
      </c>
      <c r="N52" s="11" t="s">
        <v>39</v>
      </c>
      <c r="O52" s="20">
        <v>38952</v>
      </c>
    </row>
    <row r="53" spans="4:15">
      <c r="D53" s="30"/>
      <c r="J53" s="2"/>
      <c r="K53" s="7"/>
      <c r="L53" s="4"/>
      <c r="M53" s="8"/>
      <c r="N53" s="5"/>
    </row>
    <row r="54" spans="4:15">
      <c r="D54" s="30"/>
    </row>
    <row r="55" spans="4:15">
      <c r="D55" s="30"/>
    </row>
    <row r="56" spans="4:15">
      <c r="D56" s="30"/>
    </row>
    <row r="57" spans="4:15">
      <c r="D57" s="30"/>
    </row>
    <row r="58" spans="4:15">
      <c r="D58" s="30"/>
    </row>
    <row r="59" spans="4:15">
      <c r="D59" s="30"/>
    </row>
    <row r="60" spans="4:15">
      <c r="D60" s="30"/>
    </row>
    <row r="61" spans="4:15">
      <c r="D61" s="30"/>
    </row>
    <row r="62" spans="4:15">
      <c r="D62" s="30"/>
    </row>
    <row r="63" spans="4:15">
      <c r="D63" s="30"/>
    </row>
    <row r="64" spans="4:15">
      <c r="D64" s="30"/>
    </row>
    <row r="65" spans="4:4">
      <c r="D65" s="30"/>
    </row>
    <row r="66" spans="4:4">
      <c r="D66" s="30"/>
    </row>
    <row r="67" spans="4:4">
      <c r="D67" s="30"/>
    </row>
    <row r="68" spans="4:4">
      <c r="D68" s="30"/>
    </row>
    <row r="69" spans="4:4">
      <c r="D69" s="30"/>
    </row>
    <row r="70" spans="4:4">
      <c r="D70" s="30"/>
    </row>
    <row r="71" spans="4:4">
      <c r="D71" s="30"/>
    </row>
    <row r="72" spans="4:4">
      <c r="D72" s="30"/>
    </row>
    <row r="73" spans="4:4">
      <c r="D73" s="30"/>
    </row>
    <row r="74" spans="4:4">
      <c r="D74" s="30"/>
    </row>
    <row r="75" spans="4:4">
      <c r="D75" s="30"/>
    </row>
  </sheetData>
  <mergeCells count="5">
    <mergeCell ref="I13:J13"/>
    <mergeCell ref="C4:H4"/>
    <mergeCell ref="B1:I1"/>
    <mergeCell ref="B3:J3"/>
    <mergeCell ref="B2:I2"/>
  </mergeCells>
  <phoneticPr fontId="1" type="noConversion"/>
  <conditionalFormatting sqref="M53">
    <cfRule type="duplicateValues" dxfId="71" priority="68"/>
  </conditionalFormatting>
  <conditionalFormatting sqref="D15:D28 D32:D44">
    <cfRule type="containsText" dxfId="70" priority="64" stopIfTrue="1" operator="containsText" text="졸업">
      <formula>NOT(ISERROR(SEARCH("졸업",D15)))</formula>
    </cfRule>
    <cfRule type="containsText" dxfId="69" priority="65" stopIfTrue="1" operator="containsText" text="자퇴">
      <formula>NOT(ISERROR(SEARCH("자퇴",D15)))</formula>
    </cfRule>
    <cfRule type="containsText" dxfId="68" priority="66" stopIfTrue="1" operator="containsText" text="입단">
      <formula>NOT(ISERROR(SEARCH("입단",D15)))</formula>
    </cfRule>
  </conditionalFormatting>
  <conditionalFormatting sqref="E15:E28 E32:E44">
    <cfRule type="containsText" dxfId="67" priority="63" stopIfTrue="1" operator="containsText" text="여">
      <formula>NOT(ISERROR(SEARCH("여",E15)))</formula>
    </cfRule>
  </conditionalFormatting>
  <conditionalFormatting sqref="D31">
    <cfRule type="containsText" dxfId="66" priority="59" stopIfTrue="1" operator="containsText" text="졸업">
      <formula>NOT(ISERROR(SEARCH("졸업",D31)))</formula>
    </cfRule>
    <cfRule type="containsText" dxfId="65" priority="60" stopIfTrue="1" operator="containsText" text="자퇴">
      <formula>NOT(ISERROR(SEARCH("자퇴",D31)))</formula>
    </cfRule>
    <cfRule type="containsText" dxfId="64" priority="61" stopIfTrue="1" operator="containsText" text="입단">
      <formula>NOT(ISERROR(SEARCH("입단",D31)))</formula>
    </cfRule>
  </conditionalFormatting>
  <conditionalFormatting sqref="D30">
    <cfRule type="containsText" dxfId="63" priority="55" stopIfTrue="1" operator="containsText" text="졸업">
      <formula>NOT(ISERROR(SEARCH("졸업",D30)))</formula>
    </cfRule>
    <cfRule type="containsText" dxfId="62" priority="56" stopIfTrue="1" operator="containsText" text="자퇴">
      <formula>NOT(ISERROR(SEARCH("자퇴",D30)))</formula>
    </cfRule>
    <cfRule type="containsText" dxfId="61" priority="57" stopIfTrue="1" operator="containsText" text="입단">
      <formula>NOT(ISERROR(SEARCH("입단",D30)))</formula>
    </cfRule>
  </conditionalFormatting>
  <conditionalFormatting sqref="D29">
    <cfRule type="containsText" dxfId="60" priority="51" stopIfTrue="1" operator="containsText" text="졸업">
      <formula>NOT(ISERROR(SEARCH("졸업",D29)))</formula>
    </cfRule>
    <cfRule type="containsText" dxfId="59" priority="52" stopIfTrue="1" operator="containsText" text="자퇴">
      <formula>NOT(ISERROR(SEARCH("자퇴",D29)))</formula>
    </cfRule>
    <cfRule type="containsText" dxfId="58" priority="53" stopIfTrue="1" operator="containsText" text="입단">
      <formula>NOT(ISERROR(SEARCH("입단",D29)))</formula>
    </cfRule>
  </conditionalFormatting>
  <conditionalFormatting sqref="E15:E44">
    <cfRule type="cellIs" dxfId="57" priority="49" operator="equal">
      <formula>"여"</formula>
    </cfRule>
  </conditionalFormatting>
  <conditionalFormatting sqref="D15:D44">
    <cfRule type="containsText" dxfId="56" priority="50" operator="containsText" text="자퇴">
      <formula>NOT(ISERROR(SEARCH("자퇴",D15)))</formula>
    </cfRule>
  </conditionalFormatting>
  <conditionalFormatting sqref="G15:G44">
    <cfRule type="cellIs" dxfId="55" priority="67" operator="greaterThan">
      <formula>$BL$1</formula>
    </cfRule>
  </conditionalFormatting>
  <conditionalFormatting sqref="L40:L52">
    <cfRule type="containsText" dxfId="54" priority="41" stopIfTrue="1" operator="containsText" text="졸업">
      <formula>NOT(ISERROR(SEARCH("졸업",L40)))</formula>
    </cfRule>
    <cfRule type="containsText" dxfId="53" priority="42" stopIfTrue="1" operator="containsText" text="자퇴">
      <formula>NOT(ISERROR(SEARCH("자퇴",L40)))</formula>
    </cfRule>
    <cfRule type="containsText" dxfId="52" priority="43" stopIfTrue="1" operator="containsText" text="입단">
      <formula>NOT(ISERROR(SEARCH("입단",L40)))</formula>
    </cfRule>
  </conditionalFormatting>
  <conditionalFormatting sqref="M40:M52">
    <cfRule type="containsText" dxfId="51" priority="40" stopIfTrue="1" operator="containsText" text="여">
      <formula>NOT(ISERROR(SEARCH("여",M40)))</formula>
    </cfRule>
  </conditionalFormatting>
  <conditionalFormatting sqref="L39">
    <cfRule type="containsText" dxfId="50" priority="36" stopIfTrue="1" operator="containsText" text="졸업">
      <formula>NOT(ISERROR(SEARCH("졸업",L39)))</formula>
    </cfRule>
    <cfRule type="containsText" dxfId="49" priority="37" stopIfTrue="1" operator="containsText" text="자퇴">
      <formula>NOT(ISERROR(SEARCH("자퇴",L39)))</formula>
    </cfRule>
    <cfRule type="containsText" dxfId="48" priority="38" stopIfTrue="1" operator="containsText" text="입단">
      <formula>NOT(ISERROR(SEARCH("입단",L39)))</formula>
    </cfRule>
  </conditionalFormatting>
  <conditionalFormatting sqref="L38">
    <cfRule type="containsText" dxfId="47" priority="32" stopIfTrue="1" operator="containsText" text="졸업">
      <formula>NOT(ISERROR(SEARCH("졸업",L38)))</formula>
    </cfRule>
    <cfRule type="containsText" dxfId="46" priority="33" stopIfTrue="1" operator="containsText" text="자퇴">
      <formula>NOT(ISERROR(SEARCH("자퇴",L38)))</formula>
    </cfRule>
    <cfRule type="containsText" dxfId="45" priority="34" stopIfTrue="1" operator="containsText" text="입단">
      <formula>NOT(ISERROR(SEARCH("입단",L38)))</formula>
    </cfRule>
  </conditionalFormatting>
  <conditionalFormatting sqref="L37">
    <cfRule type="containsText" dxfId="44" priority="28" stopIfTrue="1" operator="containsText" text="졸업">
      <formula>NOT(ISERROR(SEARCH("졸업",L37)))</formula>
    </cfRule>
    <cfRule type="containsText" dxfId="43" priority="29" stopIfTrue="1" operator="containsText" text="자퇴">
      <formula>NOT(ISERROR(SEARCH("자퇴",L37)))</formula>
    </cfRule>
    <cfRule type="containsText" dxfId="42" priority="30" stopIfTrue="1" operator="containsText" text="입단">
      <formula>NOT(ISERROR(SEARCH("입단",L37)))</formula>
    </cfRule>
  </conditionalFormatting>
  <conditionalFormatting sqref="M37:M52">
    <cfRule type="cellIs" dxfId="41" priority="26" operator="equal">
      <formula>"여"</formula>
    </cfRule>
  </conditionalFormatting>
  <conditionalFormatting sqref="L37:L52">
    <cfRule type="containsText" dxfId="40" priority="27" operator="containsText" text="자퇴">
      <formula>NOT(ISERROR(SEARCH("자퇴",L37)))</formula>
    </cfRule>
  </conditionalFormatting>
  <conditionalFormatting sqref="O37:O52">
    <cfRule type="cellIs" dxfId="39" priority="44" operator="greaterThan">
      <formula>$BL$1</formula>
    </cfRule>
  </conditionalFormatting>
  <conditionalFormatting sqref="L39">
    <cfRule type="duplicateValues" dxfId="38" priority="39" stopIfTrue="1"/>
  </conditionalFormatting>
  <conditionalFormatting sqref="L38">
    <cfRule type="duplicateValues" dxfId="37" priority="35" stopIfTrue="1"/>
  </conditionalFormatting>
  <conditionalFormatting sqref="L37">
    <cfRule type="duplicateValues" dxfId="36" priority="31" stopIfTrue="1"/>
  </conditionalFormatting>
  <conditionalFormatting sqref="L40:L52">
    <cfRule type="duplicateValues" dxfId="35" priority="45" stopIfTrue="1"/>
  </conditionalFormatting>
  <conditionalFormatting sqref="L37:L52">
    <cfRule type="duplicateValues" dxfId="34" priority="46"/>
    <cfRule type="cellIs" dxfId="33" priority="47" operator="equal">
      <formula>125</formula>
    </cfRule>
  </conditionalFormatting>
  <conditionalFormatting sqref="L37:L52">
    <cfRule type="duplicateValues" dxfId="32" priority="48"/>
  </conditionalFormatting>
  <conditionalFormatting sqref="L17:L22">
    <cfRule type="containsText" dxfId="31" priority="17" stopIfTrue="1" operator="containsText" text="졸업">
      <formula>NOT(ISERROR(SEARCH("졸업",L17)))</formula>
    </cfRule>
    <cfRule type="containsText" dxfId="30" priority="18" stopIfTrue="1" operator="containsText" text="자퇴">
      <formula>NOT(ISERROR(SEARCH("자퇴",L17)))</formula>
    </cfRule>
    <cfRule type="containsText" dxfId="29" priority="19" stopIfTrue="1" operator="containsText" text="입단">
      <formula>NOT(ISERROR(SEARCH("입단",L17)))</formula>
    </cfRule>
  </conditionalFormatting>
  <conditionalFormatting sqref="M17:M22">
    <cfRule type="containsText" dxfId="28" priority="16" stopIfTrue="1" operator="containsText" text="여">
      <formula>NOT(ISERROR(SEARCH("여",M17)))</formula>
    </cfRule>
  </conditionalFormatting>
  <conditionalFormatting sqref="M17:M22">
    <cfRule type="cellIs" dxfId="27" priority="14" operator="equal">
      <formula>"여"</formula>
    </cfRule>
  </conditionalFormatting>
  <conditionalFormatting sqref="L17:L22">
    <cfRule type="containsText" dxfId="26" priority="15" operator="containsText" text="자퇴">
      <formula>NOT(ISERROR(SEARCH("자퇴",L17)))</formula>
    </cfRule>
  </conditionalFormatting>
  <conditionalFormatting sqref="O17:O22">
    <cfRule type="cellIs" dxfId="25" priority="20" operator="greaterThan">
      <formula>$BL$1</formula>
    </cfRule>
  </conditionalFormatting>
  <conditionalFormatting sqref="L17:L22">
    <cfRule type="duplicateValues" dxfId="24" priority="21" stopIfTrue="1"/>
  </conditionalFormatting>
  <conditionalFormatting sqref="L17:L22">
    <cfRule type="duplicateValues" dxfId="23" priority="22"/>
    <cfRule type="cellIs" dxfId="22" priority="23" operator="equal">
      <formula>125</formula>
    </cfRule>
  </conditionalFormatting>
  <conditionalFormatting sqref="L17:L22">
    <cfRule type="duplicateValues" dxfId="21" priority="24"/>
  </conditionalFormatting>
  <conditionalFormatting sqref="L17:L22">
    <cfRule type="duplicateValues" dxfId="20" priority="13"/>
  </conditionalFormatting>
  <conditionalFormatting sqref="L15:L16">
    <cfRule type="containsText" dxfId="19" priority="5" stopIfTrue="1" operator="containsText" text="졸업">
      <formula>NOT(ISERROR(SEARCH("졸업",L15)))</formula>
    </cfRule>
    <cfRule type="containsText" dxfId="18" priority="6" stopIfTrue="1" operator="containsText" text="자퇴">
      <formula>NOT(ISERROR(SEARCH("자퇴",L15)))</formula>
    </cfRule>
    <cfRule type="containsText" dxfId="17" priority="7" stopIfTrue="1" operator="containsText" text="입단">
      <formula>NOT(ISERROR(SEARCH("입단",L15)))</formula>
    </cfRule>
  </conditionalFormatting>
  <conditionalFormatting sqref="M15:M16">
    <cfRule type="containsText" dxfId="16" priority="4" stopIfTrue="1" operator="containsText" text="여">
      <formula>NOT(ISERROR(SEARCH("여",M15)))</formula>
    </cfRule>
  </conditionalFormatting>
  <conditionalFormatting sqref="M15:M16">
    <cfRule type="cellIs" dxfId="15" priority="2" operator="equal">
      <formula>"여"</formula>
    </cfRule>
  </conditionalFormatting>
  <conditionalFormatting sqref="L15:L16">
    <cfRule type="containsText" dxfId="14" priority="3" operator="containsText" text="자퇴">
      <formula>NOT(ISERROR(SEARCH("자퇴",L15)))</formula>
    </cfRule>
  </conditionalFormatting>
  <conditionalFormatting sqref="O15:O16">
    <cfRule type="cellIs" dxfId="13" priority="8" operator="greaterThan">
      <formula>$BL$1</formula>
    </cfRule>
  </conditionalFormatting>
  <conditionalFormatting sqref="L15:L16">
    <cfRule type="duplicateValues" dxfId="12" priority="9" stopIfTrue="1"/>
  </conditionalFormatting>
  <conditionalFormatting sqref="L15:L16">
    <cfRule type="duplicateValues" dxfId="11" priority="10"/>
    <cfRule type="cellIs" dxfId="10" priority="11" operator="equal">
      <formula>125</formula>
    </cfRule>
  </conditionalFormatting>
  <conditionalFormatting sqref="L15:L16">
    <cfRule type="duplicateValues" dxfId="9" priority="12"/>
  </conditionalFormatting>
  <conditionalFormatting sqref="L15:L16">
    <cfRule type="duplicateValues" dxfId="8" priority="1"/>
  </conditionalFormatting>
  <conditionalFormatting sqref="D31">
    <cfRule type="duplicateValues" dxfId="7" priority="145" stopIfTrue="1"/>
  </conditionalFormatting>
  <conditionalFormatting sqref="D30">
    <cfRule type="duplicateValues" dxfId="6" priority="146" stopIfTrue="1"/>
  </conditionalFormatting>
  <conditionalFormatting sqref="D29">
    <cfRule type="duplicateValues" dxfId="5" priority="147" stopIfTrue="1"/>
  </conditionalFormatting>
  <conditionalFormatting sqref="D32:D44 D15:D28">
    <cfRule type="duplicateValues" dxfId="4" priority="148" stopIfTrue="1"/>
  </conditionalFormatting>
  <conditionalFormatting sqref="D15:D44">
    <cfRule type="duplicateValues" dxfId="3" priority="150"/>
    <cfRule type="cellIs" dxfId="2" priority="151" operator="equal">
      <formula>125</formula>
    </cfRule>
  </conditionalFormatting>
  <conditionalFormatting sqref="D15:D44">
    <cfRule type="duplicateValues" dxfId="1" priority="152"/>
  </conditionalFormatting>
  <conditionalFormatting sqref="C76 D15:D75">
    <cfRule type="duplicateValues" dxfId="0" priority="153"/>
  </conditionalFormatting>
  <pageMargins left="0.70866141732283472" right="0.70866141732283472" top="0.74803149606299213" bottom="0.74803149606299213" header="0" footer="0"/>
  <pageSetup paperSize="9" orientation="landscape" r:id="rId1"/>
  <rowBreaks count="1" manualBreakCount="1">
    <brk id="11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25 연구생바둑대회 출전자격-내신성적</vt:lpstr>
      <vt:lpstr>본선 1회전(추첨)</vt:lpstr>
      <vt:lpstr>본선 2회전(배정+추첨)</vt:lpstr>
      <vt:lpstr>본선 3회전</vt:lpstr>
      <vt:lpstr>본선 4회전</vt:lpstr>
      <vt:lpstr>본선 5회전(최종)</vt:lpstr>
      <vt:lpstr>'25 연구생바둑대회 출전자격-내신성적'!Print_Area</vt:lpstr>
      <vt:lpstr>'본선 1회전(추첨)'!Print_Area</vt:lpstr>
      <vt:lpstr>'본선 2회전(배정+추첨)'!Print_Area</vt:lpstr>
      <vt:lpstr>'본선 3회전'!Print_Area</vt:lpstr>
      <vt:lpstr>'본선 4회전'!Print_Area</vt:lpstr>
      <vt:lpstr>'본선 5회전(최종)'!Print_Area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2025-11-16T07:00:11Z</cp:lastPrinted>
  <dcterms:created xsi:type="dcterms:W3CDTF">2014-09-01T00:59:31Z</dcterms:created>
  <dcterms:modified xsi:type="dcterms:W3CDTF">2025-11-16T07:03:02Z</dcterms:modified>
</cp:coreProperties>
</file>